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qtrsspt-my.sharepoint.com/personal/nicolas_boivin_uqtr_ca/Documents/Portail des fiscalistes/Le pédagogique/CTB1020/ProblemesEnClasse/"/>
    </mc:Choice>
  </mc:AlternateContent>
  <xr:revisionPtr revIDLastSave="306" documentId="8_{7418BBB5-A4F6-43DE-9AC3-D70A63351284}" xr6:coauthVersionLast="47" xr6:coauthVersionMax="47" xr10:uidLastSave="{4A3AC457-CA85-488F-B2BD-9F791065E36D}"/>
  <bookViews>
    <workbookView xWindow="-120" yWindow="-120" windowWidth="38640" windowHeight="21120" xr2:uid="{00000000-000D-0000-FFFF-FFFF00000000}"/>
  </bookViews>
  <sheets>
    <sheet name="Solution" sheetId="3" r:id="rId1"/>
    <sheet name="Solution-H2019" sheetId="2" state="hidden" r:id="rId2"/>
  </sheets>
  <definedNames>
    <definedName name="_xlnm.Print_Area" localSheetId="0">Solution!$A$1:$G$87</definedName>
    <definedName name="_xlnm.Print_Area" localSheetId="1">#N/A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G27" i="3"/>
  <c r="G72" i="3"/>
  <c r="F72" i="3"/>
  <c r="F49" i="3"/>
  <c r="G79" i="3"/>
  <c r="F79" i="3"/>
  <c r="E79" i="3"/>
  <c r="D79" i="3"/>
  <c r="D72" i="3"/>
  <c r="E72" i="3"/>
  <c r="F76" i="3"/>
  <c r="F85" i="3"/>
  <c r="F29" i="3"/>
  <c r="G76" i="3"/>
  <c r="G85" i="3"/>
  <c r="G29" i="3"/>
  <c r="E29" i="3"/>
  <c r="D29" i="3"/>
  <c r="E27" i="3"/>
  <c r="D27" i="3"/>
  <c r="E59" i="3"/>
  <c r="E74" i="3"/>
  <c r="D59" i="3"/>
  <c r="D74" i="3"/>
  <c r="D76" i="3"/>
  <c r="E76" i="3"/>
  <c r="G22" i="3"/>
  <c r="E22" i="3"/>
  <c r="G18" i="3"/>
  <c r="G40" i="3"/>
  <c r="F18" i="3"/>
  <c r="F40" i="3"/>
  <c r="E18" i="3"/>
  <c r="D18" i="3"/>
  <c r="D20" i="3"/>
  <c r="E20" i="3"/>
  <c r="E40" i="3"/>
  <c r="D40" i="3"/>
  <c r="F44" i="2"/>
  <c r="E45" i="2"/>
  <c r="E46" i="2"/>
  <c r="E33" i="2"/>
  <c r="E14" i="2"/>
  <c r="F17" i="2"/>
  <c r="F21" i="2"/>
  <c r="F23" i="2"/>
</calcChain>
</file>

<file path=xl/sharedStrings.xml><?xml version="1.0" encoding="utf-8"?>
<sst xmlns="http://schemas.openxmlformats.org/spreadsheetml/2006/main" count="150" uniqueCount="113">
  <si>
    <t>Provision pour impôts</t>
  </si>
  <si>
    <t>Contribution politique</t>
  </si>
  <si>
    <t>Revenu d'intérêt (revenu de biens)</t>
  </si>
  <si>
    <t>Allocation totale payée</t>
  </si>
  <si>
    <t>Allocation excédentaire non déductible</t>
  </si>
  <si>
    <t>Frais de repas - 50 % non déductible</t>
  </si>
  <si>
    <t>Frais payés d'avance (note 1)</t>
  </si>
  <si>
    <t>5 029 $ x 9 mois / 12 mois =</t>
  </si>
  <si>
    <t>Allocation payée pour automobile (note 3)</t>
  </si>
  <si>
    <t>Frais personnel - déneigement (note 4)</t>
  </si>
  <si>
    <t>En plus de voir la dépense non déductible du revenu d'entreprise pour la société,</t>
  </si>
  <si>
    <t xml:space="preserve">l'actionnaire devrait inclure ce montant à son revenu à titre </t>
  </si>
  <si>
    <t>Plus (+)</t>
  </si>
  <si>
    <t>Moins (-)</t>
  </si>
  <si>
    <t>Bénéfice comptable établi selon les règles comptables en vigueur</t>
  </si>
  <si>
    <t>Revenu d'entreprise (fiscal)</t>
  </si>
  <si>
    <t>Conciliation du bénéfice comptable et du revenu d’entreprise (fiscal)</t>
  </si>
  <si>
    <t>Calcul du revenu de biens (hors conciliation)</t>
  </si>
  <si>
    <t>Note 1</t>
  </si>
  <si>
    <t>Note 2</t>
  </si>
  <si>
    <t>Note 3</t>
  </si>
  <si>
    <t>Note 4</t>
  </si>
  <si>
    <t>Portion du déboursé qui est payé d'avance (non déductible)</t>
  </si>
  <si>
    <t>La provision n'est pas raisonnable et conséquemment n'est pas déductible si elle est déterminée autrement que par une analyse compte par compte.</t>
  </si>
  <si>
    <t>moins: Allocation maximale déductible :</t>
  </si>
  <si>
    <t xml:space="preserve">L'allocation payée pour l'usage des automobiles des employés dépasse le montant maximim </t>
  </si>
  <si>
    <t>déductible prescrit par la Loi.  La portion excédentaire devient donc non déductible.</t>
  </si>
  <si>
    <t>portion déd.</t>
  </si>
  <si>
    <t>portion non déd.</t>
  </si>
  <si>
    <t>Provision pour marchandises / services non livrés</t>
  </si>
  <si>
    <t>Provision pour baisse de valeur du placement (non déd.)</t>
  </si>
  <si>
    <t>Cotisations à des clubs de loisirs - golf (non déductible)</t>
  </si>
  <si>
    <t>Perte sur disposition de placement (non déductible)</t>
  </si>
  <si>
    <t xml:space="preserve">Revenu de biens </t>
  </si>
  <si>
    <t>(pas de majoration des dividendes reçus pour une société)</t>
  </si>
  <si>
    <t>Provision pour mauvaises créances refusée (note 2)</t>
  </si>
  <si>
    <t>Dépenses en capital (non déductible)</t>
  </si>
  <si>
    <t>Déduction pour amortissement (DPA) permise</t>
  </si>
  <si>
    <t>Provision pour amortissement comptable (non déductible)</t>
  </si>
  <si>
    <t>d'avantage conféré à l'actionnaire.</t>
  </si>
  <si>
    <t>allocation totale</t>
  </si>
  <si>
    <t>1 863 $ / 0,75 $ payé par KM = 2 484 KM parcourus</t>
  </si>
  <si>
    <t>(n=12)</t>
  </si>
  <si>
    <t>(n=3)</t>
  </si>
  <si>
    <t>0,58 $ / KM (max. déductible) x 2 484 KM parcourus =</t>
  </si>
  <si>
    <t>Semaine 3 - Solution</t>
  </si>
  <si>
    <t>&gt; Le prêt d’argent de la société à l’actionnaire (note 1)</t>
  </si>
  <si>
    <t xml:space="preserve">    - Montant du prêt à inclure au revenu de l’actionnaire :</t>
  </si>
  <si>
    <t xml:space="preserve">    - Intérêts manquants à inclure au revenu de l’actionnaire :</t>
  </si>
  <si>
    <t>&gt; Autres types d’enrichissements octroyés par la société à l’actionnaire</t>
  </si>
  <si>
    <t xml:space="preserve">    - Appropriation de fonds :</t>
  </si>
  <si>
    <t xml:space="preserve">    - Appropriation des actifs :</t>
  </si>
  <si>
    <t>3b) GCI - PCD</t>
  </si>
  <si>
    <t>3c) Déductions</t>
  </si>
  <si>
    <t>3d) Pertes</t>
  </si>
  <si>
    <t>REVENU</t>
  </si>
  <si>
    <t>Adam</t>
  </si>
  <si>
    <t>Bédard</t>
  </si>
  <si>
    <t>Caron</t>
  </si>
  <si>
    <t>Drouin</t>
  </si>
  <si>
    <t>Revenu d'emploi</t>
  </si>
  <si>
    <t>Revenu de biens</t>
  </si>
  <si>
    <t>Autres revenus</t>
  </si>
  <si>
    <t>&gt; Salaire</t>
  </si>
  <si>
    <t>&gt; Boni encaissé en 20XX</t>
  </si>
  <si>
    <t>3a) Revenus</t>
  </si>
  <si>
    <t>&gt; Dividende autre que déterminé (majoration de 15 %)</t>
  </si>
  <si>
    <t>&gt; Dividende déterminé (majoration de 38 %)</t>
  </si>
  <si>
    <t>aucun</t>
  </si>
  <si>
    <t>imposable lorsque encaissé en 20YY</t>
  </si>
  <si>
    <t xml:space="preserve">    - Règle d'attribution - Transfert au conjoint :</t>
  </si>
  <si>
    <t xml:space="preserve">  (avances aux actionnaires)</t>
  </si>
  <si>
    <t>Note 1 - Inclusions au revenu des prêts d'argent aux actionnaires et des intérêts manquants</t>
  </si>
  <si>
    <t>3 %</t>
  </si>
  <si>
    <t>1 %</t>
  </si>
  <si>
    <t>1ère règle à appliquer : prêt à inclure</t>
  </si>
  <si>
    <t>S/O</t>
  </si>
  <si>
    <t>2e règle à appliquer : intérêts manquants à inclure</t>
  </si>
  <si>
    <t>(-) Prêt inclus au revenu]</t>
  </si>
  <si>
    <t>en 20WW</t>
  </si>
  <si>
    <t>en 20XX</t>
  </si>
  <si>
    <t xml:space="preserve">(X) </t>
  </si>
  <si>
    <t>2 %</t>
  </si>
  <si>
    <t>/ 12 mois]</t>
  </si>
  <si>
    <t>[0 $ x 2 % x 12/12]</t>
  </si>
  <si>
    <t>Date limite de remboursement</t>
  </si>
  <si>
    <t>Date d'octroi</t>
  </si>
  <si>
    <t>Taux d'intérêt payé</t>
  </si>
  <si>
    <t>1-1-20WW</t>
  </si>
  <si>
    <t>31-12-20XX</t>
  </si>
  <si>
    <t>Montant de l'avance</t>
  </si>
  <si>
    <t>Solde non remb.au 31-12-20XX</t>
  </si>
  <si>
    <t>Portion du prêt qui n’est PAS remboursé à la date limite de remboursement</t>
  </si>
  <si>
    <t>31-12-20YY</t>
  </si>
  <si>
    <t>Inclusion en 20WW</t>
  </si>
  <si>
    <t>Inclusion en 20XX</t>
  </si>
  <si>
    <t>PAS ENCORE</t>
  </si>
  <si>
    <t>AUCUNE</t>
  </si>
  <si>
    <t>[Montant du prêt en vigueur</t>
  </si>
  <si>
    <t xml:space="preserve">  en 20XX</t>
  </si>
  <si>
    <t>4 %</t>
  </si>
  <si>
    <t>[Taux prescrit en vigueur</t>
  </si>
  <si>
    <t>(-) Taux payé]</t>
  </si>
  <si>
    <t>[Nombre de mois en 20XX</t>
  </si>
  <si>
    <t>1-7-20XX</t>
  </si>
  <si>
    <t>[0 $ x 4 % x 12/12]</t>
  </si>
  <si>
    <t>[5 000 $ x 4 % x 6/12]</t>
  </si>
  <si>
    <t>[20 000 $ x 3 % x 1/12]</t>
  </si>
  <si>
    <t xml:space="preserve">    - Appropriation de main d'œuvre:</t>
  </si>
  <si>
    <t>1 500 $ imposable lorsque encaissé en 20YY</t>
  </si>
  <si>
    <t>1-7 au 31-12</t>
  </si>
  <si>
    <t>1-7 au 1-8</t>
  </si>
  <si>
    <t>Calcul du revenu pour chacun des 4 actionnaires pour l'année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</si>
</sst>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0\ &quot;$&quot;_);\(#,##0\ &quot;$&quot;\)"/>
    <numFmt numFmtId="44" formatCode="_ * #,##0.00_)\ &quot;$&quot;_ ;_ * \(#,##0.00\)\ &quot;$&quot;_ ;_ * &quot;-&quot;??_)\ &quot;$&quot;_ ;_ @_ "/>
  </numFmts>
  <fonts count="16" x14ac:knownFonts="1">
    <font>
      <sz val="11"/>
      <name val="Bookman Old Style"/>
    </font>
    <font>
      <sz val="11"/>
      <name val="Bookman Old Style"/>
      <family val="1"/>
    </font>
    <font>
      <sz val="12"/>
      <name val="Times New Roman"/>
      <family val="1"/>
    </font>
    <font>
      <b/>
      <sz val="12"/>
      <name val="Times New Roman"/>
      <family val="1"/>
    </font>
    <font>
      <b/>
      <sz val="14"/>
      <name val="Times New Roman"/>
      <family val="1"/>
    </font>
    <font>
      <sz val="12"/>
      <name val="Times New Roman"/>
      <family val="1"/>
    </font>
    <font>
      <b/>
      <u/>
      <sz val="12"/>
      <name val="Times New Roman"/>
      <family val="1"/>
    </font>
    <font>
      <i/>
      <u/>
      <sz val="12"/>
      <name val="Times New Roman"/>
      <family val="1"/>
    </font>
    <font>
      <sz val="10"/>
      <name val="Times New Roman"/>
      <family val="1"/>
    </font>
    <font>
      <sz val="11"/>
      <name val="Times New Roman"/>
      <family val="1"/>
    </font>
    <font>
      <u/>
      <sz val="12"/>
      <name val="Times New Roman"/>
      <family val="1"/>
    </font>
    <font>
      <i/>
      <sz val="12"/>
      <name val="Times New Roman"/>
      <family val="1"/>
    </font>
    <font>
      <i/>
      <sz val="11"/>
      <name val="Times New Roman"/>
      <family val="1"/>
    </font>
    <font>
      <i/>
      <sz val="2"/>
      <name val="Times New Roman"/>
      <family val="1"/>
    </font>
    <font>
      <b/>
      <i/>
      <sz val="12"/>
      <name val="Times New Roman"/>
      <family val="1"/>
    </font>
    <font>
      <sz val="11"/>
      <name val="Bookman Old Style"/>
      <family val="1"/>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FF99"/>
        <bgColor indexed="64"/>
      </patternFill>
    </fill>
    <fill>
      <patternFill patternType="solid">
        <fgColor theme="7" tint="0.59999389629810485"/>
        <bgColor indexed="64"/>
      </patternFill>
    </fill>
  </fills>
  <borders count="21">
    <border>
      <left/>
      <right/>
      <top/>
      <bottom/>
      <diagonal/>
    </border>
    <border>
      <left/>
      <right/>
      <top/>
      <bottom style="thin">
        <color indexed="64"/>
      </bottom>
      <diagonal/>
    </border>
    <border>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5" fillId="0" borderId="0"/>
    <xf numFmtId="44" fontId="15" fillId="0" borderId="0" applyFont="0" applyFill="0" applyBorder="0" applyAlignment="0" applyProtection="0"/>
  </cellStyleXfs>
  <cellXfs count="115">
    <xf numFmtId="0" fontId="0" fillId="0" borderId="0" xfId="0"/>
    <xf numFmtId="0" fontId="2" fillId="0" borderId="0" xfId="0" applyFont="1"/>
    <xf numFmtId="5" fontId="2" fillId="0" borderId="0" xfId="1" applyNumberFormat="1" applyFont="1"/>
    <xf numFmtId="0" fontId="4" fillId="0" borderId="0" xfId="0" applyFont="1" applyBorder="1" applyAlignment="1">
      <alignment horizontal="center"/>
    </xf>
    <xf numFmtId="5" fontId="2" fillId="0" borderId="0" xfId="2" applyNumberFormat="1" applyFont="1" applyBorder="1"/>
    <xf numFmtId="0" fontId="6" fillId="0" borderId="0" xfId="0" applyFont="1"/>
    <xf numFmtId="5" fontId="7" fillId="0" borderId="0" xfId="2" applyNumberFormat="1" applyFont="1" applyBorder="1"/>
    <xf numFmtId="0" fontId="8" fillId="0" borderId="0" xfId="0" applyFont="1"/>
    <xf numFmtId="0" fontId="9" fillId="0" borderId="0" xfId="0" applyFont="1"/>
    <xf numFmtId="5" fontId="9" fillId="0" borderId="0" xfId="1" applyNumberFormat="1" applyFont="1"/>
    <xf numFmtId="5" fontId="9" fillId="0" borderId="0" xfId="1" applyNumberFormat="1" applyFont="1" applyBorder="1"/>
    <xf numFmtId="5" fontId="2" fillId="0" borderId="1" xfId="2" applyNumberFormat="1" applyFont="1" applyBorder="1"/>
    <xf numFmtId="5" fontId="2" fillId="0" borderId="2" xfId="1" applyNumberFormat="1" applyFont="1" applyBorder="1"/>
    <xf numFmtId="5" fontId="3" fillId="0" borderId="0" xfId="2" applyNumberFormat="1" applyFont="1" applyBorder="1"/>
    <xf numFmtId="5" fontId="2" fillId="0" borderId="0" xfId="1" applyNumberFormat="1" applyFont="1" applyBorder="1"/>
    <xf numFmtId="5" fontId="10" fillId="0" borderId="0" xfId="2" applyNumberFormat="1" applyFont="1" applyFill="1" applyBorder="1"/>
    <xf numFmtId="0" fontId="2" fillId="0" borderId="0" xfId="0" applyFont="1" applyAlignment="1">
      <alignment horizontal="lef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5" fontId="2" fillId="0" borderId="10" xfId="2" applyNumberFormat="1" applyFont="1" applyBorder="1"/>
    <xf numFmtId="5" fontId="11" fillId="0" borderId="0" xfId="1" applyNumberFormat="1" applyFont="1"/>
    <xf numFmtId="5" fontId="2" fillId="2" borderId="0" xfId="2" applyNumberFormat="1" applyFont="1" applyFill="1" applyBorder="1"/>
    <xf numFmtId="0" fontId="11" fillId="0" borderId="0" xfId="0" applyFont="1"/>
    <xf numFmtId="5" fontId="11" fillId="0" borderId="0" xfId="2" applyNumberFormat="1" applyFont="1" applyBorder="1"/>
    <xf numFmtId="5" fontId="2" fillId="3" borderId="0" xfId="2" applyNumberFormat="1" applyFont="1" applyFill="1" applyBorder="1"/>
    <xf numFmtId="5" fontId="2" fillId="4" borderId="11" xfId="0" applyNumberFormat="1" applyFont="1" applyFill="1" applyBorder="1"/>
    <xf numFmtId="37" fontId="11" fillId="0" borderId="0" xfId="1" applyNumberFormat="1" applyFont="1" applyAlignment="1">
      <alignment horizontal="left"/>
    </xf>
    <xf numFmtId="5" fontId="2" fillId="4" borderId="12" xfId="2" applyNumberFormat="1" applyFont="1" applyFill="1" applyBorder="1"/>
    <xf numFmtId="5" fontId="2" fillId="0" borderId="12" xfId="2" applyNumberFormat="1" applyFont="1" applyBorder="1"/>
    <xf numFmtId="0" fontId="12" fillId="0" borderId="0" xfId="0" applyFont="1"/>
    <xf numFmtId="5" fontId="13" fillId="0" borderId="0" xfId="2" quotePrefix="1" applyNumberFormat="1" applyFont="1" applyBorder="1"/>
    <xf numFmtId="0" fontId="3" fillId="0" borderId="0" xfId="0" applyFont="1" applyBorder="1" applyAlignment="1">
      <alignment horizontal="center"/>
    </xf>
    <xf numFmtId="5" fontId="2" fillId="0" borderId="14" xfId="1" applyNumberFormat="1" applyFont="1" applyBorder="1"/>
    <xf numFmtId="5" fontId="11" fillId="0" borderId="14" xfId="1" applyNumberFormat="1" applyFont="1" applyFill="1" applyBorder="1"/>
    <xf numFmtId="5" fontId="2" fillId="0" borderId="14" xfId="1" applyNumberFormat="1" applyFont="1" applyFill="1" applyBorder="1"/>
    <xf numFmtId="5" fontId="11" fillId="0" borderId="14" xfId="1" applyNumberFormat="1" applyFont="1" applyBorder="1" applyAlignment="1">
      <alignment horizontal="right"/>
    </xf>
    <xf numFmtId="5" fontId="2" fillId="0" borderId="15" xfId="1" applyNumberFormat="1" applyFont="1" applyBorder="1"/>
    <xf numFmtId="5" fontId="3" fillId="0" borderId="0" xfId="1" applyNumberFormat="1" applyFont="1" applyBorder="1" applyAlignment="1">
      <alignment horizontal="center"/>
    </xf>
    <xf numFmtId="0" fontId="3" fillId="0" borderId="0" xfId="0" applyFont="1" applyBorder="1"/>
    <xf numFmtId="0" fontId="6" fillId="0" borderId="0" xfId="0" applyFont="1" applyBorder="1"/>
    <xf numFmtId="20" fontId="2" fillId="0" borderId="0" xfId="0" applyNumberFormat="1" applyFont="1" applyBorder="1"/>
    <xf numFmtId="0" fontId="10" fillId="0" borderId="0" xfId="0" applyFont="1" applyBorder="1"/>
    <xf numFmtId="0" fontId="2" fillId="0" borderId="0" xfId="0" quotePrefix="1" applyFont="1" applyBorder="1"/>
    <xf numFmtId="0" fontId="2" fillId="0" borderId="0" xfId="0" applyFont="1" applyBorder="1" applyAlignment="1"/>
    <xf numFmtId="0" fontId="3" fillId="0" borderId="0" xfId="0" applyFont="1" applyBorder="1" applyAlignment="1">
      <alignment horizontal="right"/>
    </xf>
    <xf numFmtId="0" fontId="11" fillId="0" borderId="0" xfId="0" applyFont="1" applyBorder="1"/>
    <xf numFmtId="0" fontId="3" fillId="0" borderId="13" xfId="0" applyFont="1" applyBorder="1" applyAlignment="1">
      <alignment horizontal="center"/>
    </xf>
    <xf numFmtId="0" fontId="2" fillId="0" borderId="14" xfId="0" applyFont="1" applyBorder="1"/>
    <xf numFmtId="5" fontId="3" fillId="0" borderId="13" xfId="1" applyNumberFormat="1" applyFont="1" applyBorder="1" applyAlignment="1">
      <alignment horizontal="center"/>
    </xf>
    <xf numFmtId="0" fontId="2" fillId="4" borderId="0" xfId="0" applyFont="1" applyFill="1" applyBorder="1" applyAlignment="1"/>
    <xf numFmtId="0" fontId="2" fillId="4" borderId="0" xfId="0" applyFont="1" applyFill="1" applyBorder="1"/>
    <xf numFmtId="5" fontId="2" fillId="4" borderId="14" xfId="1" applyNumberFormat="1" applyFont="1" applyFill="1" applyBorder="1"/>
    <xf numFmtId="0" fontId="2" fillId="4" borderId="0" xfId="0" quotePrefix="1" applyFont="1" applyFill="1" applyBorder="1"/>
    <xf numFmtId="5" fontId="3" fillId="0" borderId="14" xfId="1" applyNumberFormat="1" applyFont="1" applyBorder="1"/>
    <xf numFmtId="5" fontId="14" fillId="2" borderId="14" xfId="1" applyNumberFormat="1" applyFont="1" applyFill="1" applyBorder="1" applyAlignment="1">
      <alignment horizontal="center"/>
    </xf>
    <xf numFmtId="5" fontId="3" fillId="4" borderId="14" xfId="1" applyNumberFormat="1" applyFont="1" applyFill="1" applyBorder="1"/>
    <xf numFmtId="5" fontId="14" fillId="0" borderId="14" xfId="1" applyNumberFormat="1" applyFont="1" applyBorder="1" applyAlignment="1">
      <alignment horizontal="center"/>
    </xf>
    <xf numFmtId="5" fontId="3" fillId="5" borderId="14" xfId="1" applyNumberFormat="1" applyFont="1" applyFill="1" applyBorder="1"/>
    <xf numFmtId="5" fontId="3" fillId="0" borderId="2" xfId="1" applyNumberFormat="1" applyFont="1" applyBorder="1"/>
    <xf numFmtId="5" fontId="2" fillId="0" borderId="0" xfId="3" applyNumberFormat="1" applyFont="1"/>
    <xf numFmtId="5" fontId="2" fillId="0" borderId="0" xfId="3" applyNumberFormat="1" applyFont="1" applyBorder="1"/>
    <xf numFmtId="0" fontId="10" fillId="0" borderId="0" xfId="0" applyFont="1"/>
    <xf numFmtId="5" fontId="2" fillId="0" borderId="14" xfId="3" applyNumberFormat="1" applyFont="1" applyBorder="1"/>
    <xf numFmtId="5" fontId="11" fillId="0" borderId="14" xfId="3" applyNumberFormat="1" applyFont="1" applyBorder="1" applyAlignment="1">
      <alignment horizontal="center"/>
    </xf>
    <xf numFmtId="5" fontId="11" fillId="6" borderId="14" xfId="3" applyNumberFormat="1" applyFont="1" applyFill="1" applyBorder="1" applyAlignment="1">
      <alignment horizontal="center"/>
    </xf>
    <xf numFmtId="9" fontId="11" fillId="0" borderId="14" xfId="3" quotePrefix="1" applyNumberFormat="1" applyFont="1" applyBorder="1" applyAlignment="1">
      <alignment horizontal="center"/>
    </xf>
    <xf numFmtId="5" fontId="2" fillId="0" borderId="14" xfId="3" applyNumberFormat="1" applyFont="1" applyBorder="1" applyAlignment="1">
      <alignment horizontal="center"/>
    </xf>
    <xf numFmtId="0" fontId="2" fillId="0" borderId="0" xfId="0" applyFont="1" applyBorder="1" applyAlignment="1">
      <alignment horizontal="right"/>
    </xf>
    <xf numFmtId="0" fontId="11" fillId="0" borderId="0" xfId="0" applyFont="1" applyBorder="1" applyAlignment="1">
      <alignment horizontal="right"/>
    </xf>
    <xf numFmtId="0" fontId="2" fillId="0" borderId="13" xfId="0" applyFont="1" applyBorder="1" applyAlignment="1">
      <alignment horizontal="center"/>
    </xf>
    <xf numFmtId="5" fontId="2" fillId="0" borderId="13" xfId="3" applyNumberFormat="1" applyFont="1" applyBorder="1" applyAlignment="1">
      <alignment horizontal="center"/>
    </xf>
    <xf numFmtId="0" fontId="14" fillId="0" borderId="0" xfId="0" applyFont="1" applyBorder="1"/>
    <xf numFmtId="0" fontId="2" fillId="0" borderId="0" xfId="0" applyFont="1" applyBorder="1" applyAlignment="1">
      <alignment vertical="center"/>
    </xf>
    <xf numFmtId="0" fontId="11" fillId="0" borderId="0" xfId="0" applyFont="1" applyBorder="1" applyAlignment="1">
      <alignment horizontal="right" vertical="center"/>
    </xf>
    <xf numFmtId="5" fontId="11" fillId="7" borderId="14" xfId="3" applyNumberFormat="1" applyFont="1" applyFill="1" applyBorder="1" applyAlignment="1">
      <alignment horizont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5" fontId="2" fillId="0" borderId="14" xfId="3" quotePrefix="1" applyNumberFormat="1" applyFont="1" applyBorder="1" applyAlignment="1">
      <alignment horizontal="center"/>
    </xf>
    <xf numFmtId="5" fontId="2" fillId="8" borderId="14" xfId="3" quotePrefix="1" applyNumberFormat="1" applyFont="1" applyFill="1" applyBorder="1" applyAlignment="1">
      <alignment horizontal="center"/>
    </xf>
    <xf numFmtId="0" fontId="10" fillId="8" borderId="14" xfId="3" quotePrefix="1" applyNumberFormat="1" applyFont="1" applyFill="1" applyBorder="1" applyAlignment="1">
      <alignment horizontal="center"/>
    </xf>
    <xf numFmtId="0" fontId="2" fillId="8" borderId="14" xfId="3" quotePrefix="1" applyNumberFormat="1" applyFont="1" applyFill="1" applyBorder="1" applyAlignment="1">
      <alignment horizontal="center"/>
    </xf>
    <xf numFmtId="5" fontId="11" fillId="8" borderId="0" xfId="3" applyNumberFormat="1" applyFont="1" applyFill="1" applyBorder="1" applyAlignment="1">
      <alignment horizontal="left"/>
    </xf>
    <xf numFmtId="5" fontId="11" fillId="8" borderId="0" xfId="3" applyNumberFormat="1" applyFont="1" applyFill="1" applyBorder="1" applyAlignment="1">
      <alignment horizontal="center"/>
    </xf>
    <xf numFmtId="5" fontId="11" fillId="8" borderId="0" xfId="3" applyNumberFormat="1" applyFont="1" applyFill="1" applyBorder="1" applyAlignment="1">
      <alignment horizontal="right"/>
    </xf>
    <xf numFmtId="0" fontId="2" fillId="0" borderId="14" xfId="0" applyFont="1" applyBorder="1" applyAlignment="1">
      <alignment horizontal="center" wrapText="1"/>
    </xf>
    <xf numFmtId="5" fontId="2" fillId="8" borderId="14" xfId="0" applyNumberFormat="1" applyFont="1" applyFill="1" applyBorder="1" applyAlignment="1">
      <alignment horizontal="center" wrapText="1"/>
    </xf>
    <xf numFmtId="0" fontId="2" fillId="8" borderId="0" xfId="0" applyFont="1" applyFill="1" applyBorder="1"/>
    <xf numFmtId="5" fontId="2" fillId="8" borderId="0" xfId="3" applyNumberFormat="1" applyFont="1" applyFill="1" applyBorder="1"/>
    <xf numFmtId="0" fontId="11" fillId="0" borderId="0" xfId="0" applyFont="1" applyBorder="1" applyAlignment="1">
      <alignment horizontal="left"/>
    </xf>
    <xf numFmtId="5" fontId="11" fillId="0" borderId="13" xfId="3" applyNumberFormat="1" applyFont="1" applyBorder="1" applyAlignment="1">
      <alignment horizontal="center"/>
    </xf>
    <xf numFmtId="5" fontId="11" fillId="7" borderId="15" xfId="3" applyNumberFormat="1" applyFont="1" applyFill="1" applyBorder="1" applyAlignment="1">
      <alignment horizontal="center"/>
    </xf>
    <xf numFmtId="0" fontId="2" fillId="0" borderId="0" xfId="0" applyFont="1" applyBorder="1" applyAlignment="1">
      <alignment horizontal="left"/>
    </xf>
    <xf numFmtId="5" fontId="3" fillId="3" borderId="14" xfId="1" applyNumberFormat="1" applyFont="1" applyFill="1" applyBorder="1" applyAlignment="1">
      <alignment horizontal="center" vertical="center"/>
    </xf>
    <xf numFmtId="0" fontId="2" fillId="3" borderId="14" xfId="0" applyFont="1" applyFill="1" applyBorder="1" applyAlignment="1">
      <alignment horizontal="center" wrapText="1"/>
    </xf>
    <xf numFmtId="9" fontId="2" fillId="0" borderId="14" xfId="3" applyNumberFormat="1" applyFont="1" applyBorder="1" applyAlignment="1">
      <alignment horizontal="center"/>
    </xf>
    <xf numFmtId="0" fontId="3" fillId="6" borderId="19" xfId="0" applyFont="1" applyFill="1" applyBorder="1" applyAlignment="1"/>
    <xf numFmtId="0" fontId="2" fillId="6" borderId="14" xfId="0" applyFont="1" applyFill="1" applyBorder="1" applyAlignment="1"/>
    <xf numFmtId="5" fontId="3" fillId="5" borderId="15" xfId="3" applyNumberFormat="1" applyFont="1" applyFill="1" applyBorder="1" applyAlignment="1">
      <alignment horizontal="center" vertical="center"/>
    </xf>
    <xf numFmtId="0" fontId="3" fillId="3" borderId="15" xfId="0" applyFont="1" applyFill="1" applyBorder="1" applyAlignment="1">
      <alignment horizontal="center" wrapText="1"/>
    </xf>
    <xf numFmtId="0" fontId="3" fillId="6" borderId="20" xfId="0" applyFont="1" applyFill="1" applyBorder="1" applyAlignment="1"/>
    <xf numFmtId="5" fontId="3" fillId="0" borderId="14" xfId="1" applyNumberFormat="1" applyFont="1" applyFill="1" applyBorder="1" applyAlignment="1"/>
    <xf numFmtId="5" fontId="3" fillId="9" borderId="14" xfId="1" applyNumberFormat="1" applyFont="1" applyFill="1" applyBorder="1" applyAlignment="1"/>
    <xf numFmtId="5" fontId="2" fillId="9" borderId="14" xfId="1" applyNumberFormat="1" applyFont="1" applyFill="1" applyBorder="1"/>
    <xf numFmtId="5" fontId="11" fillId="9" borderId="14" xfId="1" applyNumberFormat="1" applyFont="1" applyFill="1" applyBorder="1" applyAlignment="1">
      <alignment horizontal="center"/>
    </xf>
    <xf numFmtId="5" fontId="11" fillId="9" borderId="14" xfId="1" applyNumberFormat="1" applyFont="1" applyFill="1" applyBorder="1"/>
    <xf numFmtId="5" fontId="11" fillId="2" borderId="16" xfId="1" applyNumberFormat="1" applyFont="1" applyFill="1" applyBorder="1" applyAlignment="1">
      <alignment horizontal="center"/>
    </xf>
    <xf numFmtId="5" fontId="11" fillId="2" borderId="17" xfId="1" applyNumberFormat="1" applyFont="1" applyFill="1" applyBorder="1" applyAlignment="1">
      <alignment horizontal="center"/>
    </xf>
    <xf numFmtId="5" fontId="11" fillId="2" borderId="18" xfId="1" applyNumberFormat="1" applyFont="1" applyFill="1" applyBorder="1" applyAlignment="1">
      <alignment horizontal="center"/>
    </xf>
    <xf numFmtId="0" fontId="2" fillId="0" borderId="0" xfId="0" applyFont="1" applyAlignment="1">
      <alignment horizontal="left" wrapText="1"/>
    </xf>
  </cellXfs>
  <cellStyles count="4">
    <cellStyle name="Monétaire" xfId="1" builtinId="4"/>
    <cellStyle name="Monétaire 2" xfId="3" xr:uid="{682D69A6-9CD0-4BE9-8266-0AE8BE6872D8}"/>
    <cellStyle name="Normal" xfId="0" builtinId="0"/>
    <cellStyle name="Normal_H2005 - Étude de cas - Sport au Max Inc. - Solution" xfId="2" xr:uid="{00000000-0005-0000-0000-000002000000}"/>
  </cellStyles>
  <dxfs count="0"/>
  <tableStyles count="0" defaultTableStyle="TableStyleMedium9" defaultPivotStyle="PivotStyleLight16"/>
  <colors>
    <mruColors>
      <color rgb="FFB9CDE5"/>
      <color rgb="FF00B05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124557</xdr:colOff>
      <xdr:row>10</xdr:row>
      <xdr:rowOff>180975</xdr:rowOff>
    </xdr:from>
    <xdr:to>
      <xdr:col>6</xdr:col>
      <xdr:colOff>923193</xdr:colOff>
      <xdr:row>15</xdr:row>
      <xdr:rowOff>20475</xdr:rowOff>
    </xdr:to>
    <xdr:sp macro="" textlink="">
      <xdr:nvSpPr>
        <xdr:cNvPr id="17" name="Bulle narrative : rectangle 16">
          <a:extLst>
            <a:ext uri="{FF2B5EF4-FFF2-40B4-BE49-F238E27FC236}">
              <a16:creationId xmlns:a16="http://schemas.microsoft.com/office/drawing/2014/main" id="{5C5C9391-8C54-4C36-8DF1-B50D9D4D950F}"/>
            </a:ext>
          </a:extLst>
        </xdr:cNvPr>
        <xdr:cNvSpPr/>
      </xdr:nvSpPr>
      <xdr:spPr>
        <a:xfrm>
          <a:off x="124557" y="2085975"/>
          <a:ext cx="5905501" cy="792000"/>
        </a:xfrm>
        <a:prstGeom prst="wedgeRectCallout">
          <a:avLst>
            <a:gd name="adj1" fmla="val 38654"/>
            <a:gd name="adj2" fmla="val -82810"/>
          </a:avLst>
        </a:prstGeom>
        <a:solidFill>
          <a:srgbClr val="FFFF00">
            <a:alpha val="50196"/>
          </a:srgb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lang="fr-CA" sz="1100" b="1">
              <a:solidFill>
                <a:schemeClr val="tx1"/>
              </a:solidFill>
              <a:latin typeface="Times New Roman" panose="02020603050405020304" pitchFamily="18" charset="0"/>
              <a:cs typeface="Times New Roman" panose="02020603050405020304" pitchFamily="18" charset="0"/>
            </a:rPr>
            <a:t>Pour la société ATP Inc.</a:t>
          </a:r>
          <a:r>
            <a:rPr lang="fr-CA" sz="1100" b="0">
              <a:solidFill>
                <a:schemeClr val="tx1"/>
              </a:solidFill>
              <a:latin typeface="Times New Roman" panose="02020603050405020304" pitchFamily="18" charset="0"/>
              <a:cs typeface="Times New Roman" panose="02020603050405020304" pitchFamily="18" charset="0"/>
            </a:rPr>
            <a:t>:</a:t>
          </a:r>
          <a:r>
            <a:rPr lang="fr-CA" sz="1100" baseline="0">
              <a:solidFill>
                <a:schemeClr val="tx1"/>
              </a:solidFill>
              <a:latin typeface="Times New Roman" panose="02020603050405020304" pitchFamily="18" charset="0"/>
              <a:cs typeface="Times New Roman" panose="02020603050405020304" pitchFamily="18" charset="0"/>
            </a:rPr>
            <a:t> ce </a:t>
          </a:r>
          <a:r>
            <a:rPr lang="fr-CA" sz="1100">
              <a:solidFill>
                <a:schemeClr val="tx1"/>
              </a:solidFill>
              <a:latin typeface="Times New Roman" panose="02020603050405020304" pitchFamily="18" charset="0"/>
              <a:cs typeface="Times New Roman" panose="02020603050405020304" pitchFamily="18" charset="0"/>
            </a:rPr>
            <a:t>boni déclaré à Josée</a:t>
          </a:r>
          <a:r>
            <a:rPr lang="fr-CA" sz="1100" baseline="0">
              <a:solidFill>
                <a:schemeClr val="tx1"/>
              </a:solidFill>
              <a:latin typeface="Times New Roman" panose="02020603050405020304" pitchFamily="18" charset="0"/>
              <a:cs typeface="Times New Roman" panose="02020603050405020304" pitchFamily="18" charset="0"/>
            </a:rPr>
            <a:t> Drouin </a:t>
          </a:r>
          <a:r>
            <a:rPr lang="fr-CA" sz="1100">
              <a:solidFill>
                <a:schemeClr val="tx1"/>
              </a:solidFill>
              <a:latin typeface="Times New Roman" panose="02020603050405020304" pitchFamily="18" charset="0"/>
              <a:cs typeface="Times New Roman" panose="02020603050405020304" pitchFamily="18" charset="0"/>
            </a:rPr>
            <a:t>durant l'année d'imposition 20XX est payé le 15-7-20YY. Comme le boni </a:t>
          </a:r>
          <a:r>
            <a:rPr lang="fr-CA" sz="1100" b="1">
              <a:solidFill>
                <a:schemeClr val="tx1"/>
              </a:solidFill>
              <a:latin typeface="Times New Roman" panose="02020603050405020304" pitchFamily="18" charset="0"/>
              <a:cs typeface="Times New Roman" panose="02020603050405020304" pitchFamily="18" charset="0"/>
            </a:rPr>
            <a:t>n'est pas payé au plus tard</a:t>
          </a:r>
          <a:r>
            <a:rPr lang="fr-CA" sz="1100" b="1" baseline="0">
              <a:solidFill>
                <a:schemeClr val="tx1"/>
              </a:solidFill>
              <a:latin typeface="Times New Roman" panose="02020603050405020304" pitchFamily="18" charset="0"/>
              <a:cs typeface="Times New Roman" panose="02020603050405020304" pitchFamily="18" charset="0"/>
            </a:rPr>
            <a:t> 6</a:t>
          </a:r>
          <a:r>
            <a:rPr lang="fr-CA" sz="1100" b="1">
              <a:solidFill>
                <a:schemeClr val="tx1"/>
              </a:solidFill>
              <a:latin typeface="Times New Roman" panose="02020603050405020304" pitchFamily="18" charset="0"/>
              <a:cs typeface="Times New Roman" panose="02020603050405020304" pitchFamily="18" charset="0"/>
            </a:rPr>
            <a:t> mois suivant la fin d'année d'imposition 20XX (soit le 30-6-20YY</a:t>
          </a:r>
          <a:r>
            <a:rPr lang="fr-CA" sz="1100">
              <a:solidFill>
                <a:schemeClr val="tx1"/>
              </a:solidFill>
              <a:latin typeface="Times New Roman" panose="02020603050405020304" pitchFamily="18" charset="0"/>
              <a:cs typeface="Times New Roman" panose="02020603050405020304" pitchFamily="18" charset="0"/>
            </a:rPr>
            <a:t>), </a:t>
          </a:r>
          <a:r>
            <a:rPr lang="fr-CA" sz="1100" u="sng">
              <a:solidFill>
                <a:schemeClr val="tx1"/>
              </a:solidFill>
              <a:latin typeface="Times New Roman" panose="02020603050405020304" pitchFamily="18" charset="0"/>
              <a:cs typeface="Times New Roman" panose="02020603050405020304" pitchFamily="18" charset="0"/>
            </a:rPr>
            <a:t>la déduction est refusée</a:t>
          </a:r>
          <a:r>
            <a:rPr lang="fr-CA" sz="1100" u="none">
              <a:solidFill>
                <a:schemeClr val="tx1"/>
              </a:solidFill>
              <a:latin typeface="Times New Roman" panose="02020603050405020304" pitchFamily="18" charset="0"/>
              <a:cs typeface="Times New Roman" panose="02020603050405020304" pitchFamily="18" charset="0"/>
            </a:rPr>
            <a:t> en 20XX </a:t>
          </a:r>
          <a:r>
            <a:rPr lang="fr-CA" sz="1100">
              <a:solidFill>
                <a:schemeClr val="tx1"/>
              </a:solidFill>
              <a:latin typeface="Times New Roman" panose="02020603050405020304" pitchFamily="18" charset="0"/>
              <a:cs typeface="Times New Roman" panose="02020603050405020304" pitchFamily="18" charset="0"/>
            </a:rPr>
            <a:t>pour la société ATP Inc. La dépense sera déductible dans l'année</a:t>
          </a:r>
          <a:r>
            <a:rPr lang="fr-CA" sz="1100" baseline="0">
              <a:solidFill>
                <a:schemeClr val="tx1"/>
              </a:solidFill>
              <a:latin typeface="Times New Roman" panose="02020603050405020304" pitchFamily="18" charset="0"/>
              <a:cs typeface="Times New Roman" panose="02020603050405020304" pitchFamily="18" charset="0"/>
            </a:rPr>
            <a:t> d'imposition</a:t>
          </a:r>
          <a:r>
            <a:rPr lang="fr-CA" sz="1100">
              <a:solidFill>
                <a:schemeClr val="tx1"/>
              </a:solidFill>
              <a:latin typeface="Times New Roman" panose="02020603050405020304" pitchFamily="18" charset="0"/>
              <a:cs typeface="Times New Roman" panose="02020603050405020304" pitchFamily="18" charset="0"/>
            </a:rPr>
            <a:t> où elle est payée, soit en 20YY.</a:t>
          </a:r>
        </a:p>
      </xdr:txBody>
    </xdr:sp>
    <xdr:clientData/>
  </xdr:twoCellAnchor>
  <xdr:twoCellAnchor>
    <xdr:from>
      <xdr:col>4</xdr:col>
      <xdr:colOff>121732</xdr:colOff>
      <xdr:row>24</xdr:row>
      <xdr:rowOff>16328</xdr:rowOff>
    </xdr:from>
    <xdr:to>
      <xdr:col>4</xdr:col>
      <xdr:colOff>121732</xdr:colOff>
      <xdr:row>42</xdr:row>
      <xdr:rowOff>14654</xdr:rowOff>
    </xdr:to>
    <xdr:cxnSp macro="">
      <xdr:nvCxnSpPr>
        <xdr:cNvPr id="16" name="Connecteur droit avec flèche 15">
          <a:extLst>
            <a:ext uri="{FF2B5EF4-FFF2-40B4-BE49-F238E27FC236}">
              <a16:creationId xmlns:a16="http://schemas.microsoft.com/office/drawing/2014/main" id="{A3D0B2A9-5E44-44F9-B5C3-967CC01731A7}"/>
            </a:ext>
          </a:extLst>
        </xdr:cNvPr>
        <xdr:cNvCxnSpPr/>
      </xdr:nvCxnSpPr>
      <xdr:spPr>
        <a:xfrm>
          <a:off x="3162405" y="3826328"/>
          <a:ext cx="0" cy="3617826"/>
        </a:xfrm>
        <a:prstGeom prst="straightConnector1">
          <a:avLst/>
        </a:prstGeom>
        <a:ln w="6350" cap="flat">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1005810</xdr:colOff>
      <xdr:row>19</xdr:row>
      <xdr:rowOff>101819</xdr:rowOff>
    </xdr:from>
    <xdr:to>
      <xdr:col>4</xdr:col>
      <xdr:colOff>394138</xdr:colOff>
      <xdr:row>19</xdr:row>
      <xdr:rowOff>101819</xdr:rowOff>
    </xdr:to>
    <xdr:cxnSp macro="">
      <xdr:nvCxnSpPr>
        <xdr:cNvPr id="28" name="Connecteur droit avec flèche 27">
          <a:extLst>
            <a:ext uri="{FF2B5EF4-FFF2-40B4-BE49-F238E27FC236}">
              <a16:creationId xmlns:a16="http://schemas.microsoft.com/office/drawing/2014/main" id="{38855B67-ADB6-4A51-AEDB-C3DE1BB869AE}"/>
            </a:ext>
          </a:extLst>
        </xdr:cNvPr>
        <xdr:cNvCxnSpPr/>
      </xdr:nvCxnSpPr>
      <xdr:spPr>
        <a:xfrm>
          <a:off x="3035620" y="2959319"/>
          <a:ext cx="399949" cy="0"/>
        </a:xfrm>
        <a:prstGeom prst="straightConnector1">
          <a:avLst/>
        </a:prstGeom>
        <a:ln w="63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498231</xdr:colOff>
      <xdr:row>60</xdr:row>
      <xdr:rowOff>7327</xdr:rowOff>
    </xdr:from>
    <xdr:to>
      <xdr:col>3</xdr:col>
      <xdr:colOff>498231</xdr:colOff>
      <xdr:row>73</xdr:row>
      <xdr:rowOff>0</xdr:rowOff>
    </xdr:to>
    <xdr:cxnSp macro="">
      <xdr:nvCxnSpPr>
        <xdr:cNvPr id="43" name="Connecteur droit avec flèche 42">
          <a:extLst>
            <a:ext uri="{FF2B5EF4-FFF2-40B4-BE49-F238E27FC236}">
              <a16:creationId xmlns:a16="http://schemas.microsoft.com/office/drawing/2014/main" id="{BBF12169-27E8-4602-921C-3008D04C97D2}"/>
            </a:ext>
          </a:extLst>
        </xdr:cNvPr>
        <xdr:cNvCxnSpPr/>
      </xdr:nvCxnSpPr>
      <xdr:spPr>
        <a:xfrm>
          <a:off x="2571750" y="11627827"/>
          <a:ext cx="0" cy="2659673"/>
        </a:xfrm>
        <a:prstGeom prst="straightConnector1">
          <a:avLst/>
        </a:prstGeom>
        <a:ln w="63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43962</xdr:colOff>
      <xdr:row>53</xdr:row>
      <xdr:rowOff>73269</xdr:rowOff>
    </xdr:from>
    <xdr:to>
      <xdr:col>6</xdr:col>
      <xdr:colOff>937847</xdr:colOff>
      <xdr:row>57</xdr:row>
      <xdr:rowOff>102577</xdr:rowOff>
    </xdr:to>
    <xdr:sp macro="" textlink="">
      <xdr:nvSpPr>
        <xdr:cNvPr id="44" name="Bulle narrative : rectangle 43">
          <a:extLst>
            <a:ext uri="{FF2B5EF4-FFF2-40B4-BE49-F238E27FC236}">
              <a16:creationId xmlns:a16="http://schemas.microsoft.com/office/drawing/2014/main" id="{7C7ED722-DA22-487B-B7AE-B18E61CCDE50}"/>
            </a:ext>
          </a:extLst>
        </xdr:cNvPr>
        <xdr:cNvSpPr/>
      </xdr:nvSpPr>
      <xdr:spPr>
        <a:xfrm>
          <a:off x="43962" y="10360269"/>
          <a:ext cx="6000750" cy="791308"/>
        </a:xfrm>
        <a:prstGeom prst="wedgeRectCallout">
          <a:avLst>
            <a:gd name="adj1" fmla="val 25275"/>
            <a:gd name="adj2" fmla="val 83164"/>
          </a:avLst>
        </a:prstGeom>
        <a:solidFill>
          <a:srgbClr val="B9CDE5">
            <a:alpha val="50196"/>
          </a:srgb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lang="fr-CA" sz="1100">
              <a:solidFill>
                <a:schemeClr val="tx1"/>
              </a:solidFill>
              <a:latin typeface="Times New Roman" panose="02020603050405020304" pitchFamily="18" charset="0"/>
              <a:cs typeface="Times New Roman" panose="02020603050405020304" pitchFamily="18" charset="0"/>
            </a:rPr>
            <a:t>Pour cet actionnaire, le délai de remboursement sera dépassé en date du 31-12-20YY, si non remboursé. Conséquemment au 31-12-20XX, ce dernier devra inclure au revenu le montant de l'avance non remboursé et ce, dans l'année 20XX car l'avance fût reçue en 20XX (correction de la déclaration de revenus 20XX au besoin).</a:t>
          </a:r>
        </a:p>
      </xdr:txBody>
    </xdr:sp>
    <xdr:clientData/>
  </xdr:twoCellAnchor>
  <xdr:twoCellAnchor>
    <xdr:from>
      <xdr:col>0</xdr:col>
      <xdr:colOff>36635</xdr:colOff>
      <xdr:row>61</xdr:row>
      <xdr:rowOff>124557</xdr:rowOff>
    </xdr:from>
    <xdr:to>
      <xdr:col>6</xdr:col>
      <xdr:colOff>937846</xdr:colOff>
      <xdr:row>64</xdr:row>
      <xdr:rowOff>175846</xdr:rowOff>
    </xdr:to>
    <xdr:sp macro="" textlink="">
      <xdr:nvSpPr>
        <xdr:cNvPr id="45" name="Bulle narrative : rectangle 44">
          <a:extLst>
            <a:ext uri="{FF2B5EF4-FFF2-40B4-BE49-F238E27FC236}">
              <a16:creationId xmlns:a16="http://schemas.microsoft.com/office/drawing/2014/main" id="{D9A511FA-81DA-4F2E-9509-B9E4F57B2567}"/>
            </a:ext>
          </a:extLst>
        </xdr:cNvPr>
        <xdr:cNvSpPr/>
      </xdr:nvSpPr>
      <xdr:spPr>
        <a:xfrm>
          <a:off x="36635" y="11935557"/>
          <a:ext cx="6008076" cy="622789"/>
        </a:xfrm>
        <a:prstGeom prst="wedgeRectCallout">
          <a:avLst>
            <a:gd name="adj1" fmla="val 834"/>
            <a:gd name="adj2" fmla="val -146549"/>
          </a:avLst>
        </a:prstGeom>
        <a:solidFill>
          <a:srgbClr val="00B050">
            <a:alpha val="50196"/>
          </a:srgb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lang="fr-CA" sz="1100">
              <a:solidFill>
                <a:schemeClr val="tx1"/>
              </a:solidFill>
              <a:latin typeface="Times New Roman" panose="02020603050405020304" pitchFamily="18" charset="0"/>
              <a:cs typeface="Times New Roman" panose="02020603050405020304" pitchFamily="18" charset="0"/>
            </a:rPr>
            <a:t>Pour ces 2 actionnaires, le délai de remboursement est dépassé en date du 31-12-20XX. Conséquemment chacun d'eux doit inclure au revenu le montant de l'avance non remboursé et ce, dans l'année 20WW car l'avance fût reçue en 20WW (correction de la déclaration de revenus 20WW au besoin).</a:t>
          </a:r>
        </a:p>
      </xdr:txBody>
    </xdr:sp>
    <xdr:clientData/>
  </xdr:twoCellAnchor>
  <xdr:twoCellAnchor>
    <xdr:from>
      <xdr:col>4</xdr:col>
      <xdr:colOff>512885</xdr:colOff>
      <xdr:row>60</xdr:row>
      <xdr:rowOff>14654</xdr:rowOff>
    </xdr:from>
    <xdr:to>
      <xdr:col>4</xdr:col>
      <xdr:colOff>512885</xdr:colOff>
      <xdr:row>73</xdr:row>
      <xdr:rowOff>0</xdr:rowOff>
    </xdr:to>
    <xdr:cxnSp macro="">
      <xdr:nvCxnSpPr>
        <xdr:cNvPr id="50" name="Connecteur droit avec flèche 49">
          <a:extLst>
            <a:ext uri="{FF2B5EF4-FFF2-40B4-BE49-F238E27FC236}">
              <a16:creationId xmlns:a16="http://schemas.microsoft.com/office/drawing/2014/main" id="{73E7E9FE-5859-489E-9448-A3ECEA91E249}"/>
            </a:ext>
          </a:extLst>
        </xdr:cNvPr>
        <xdr:cNvCxnSpPr/>
      </xdr:nvCxnSpPr>
      <xdr:spPr>
        <a:xfrm>
          <a:off x="3597520" y="11635154"/>
          <a:ext cx="0" cy="2652346"/>
        </a:xfrm>
        <a:prstGeom prst="straightConnector1">
          <a:avLst/>
        </a:prstGeom>
        <a:ln w="63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505558</xdr:colOff>
      <xdr:row>59</xdr:row>
      <xdr:rowOff>183173</xdr:rowOff>
    </xdr:from>
    <xdr:to>
      <xdr:col>5</xdr:col>
      <xdr:colOff>505558</xdr:colOff>
      <xdr:row>73</xdr:row>
      <xdr:rowOff>0</xdr:rowOff>
    </xdr:to>
    <xdr:cxnSp macro="">
      <xdr:nvCxnSpPr>
        <xdr:cNvPr id="51" name="Connecteur droit avec flèche 50">
          <a:extLst>
            <a:ext uri="{FF2B5EF4-FFF2-40B4-BE49-F238E27FC236}">
              <a16:creationId xmlns:a16="http://schemas.microsoft.com/office/drawing/2014/main" id="{46126C46-63BB-486F-9921-11DD86079463}"/>
            </a:ext>
          </a:extLst>
        </xdr:cNvPr>
        <xdr:cNvCxnSpPr/>
      </xdr:nvCxnSpPr>
      <xdr:spPr>
        <a:xfrm>
          <a:off x="4601308" y="11613173"/>
          <a:ext cx="0" cy="2674327"/>
        </a:xfrm>
        <a:prstGeom prst="straightConnector1">
          <a:avLst/>
        </a:prstGeom>
        <a:ln w="63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534865</xdr:colOff>
      <xdr:row>60</xdr:row>
      <xdr:rowOff>14654</xdr:rowOff>
    </xdr:from>
    <xdr:to>
      <xdr:col>6</xdr:col>
      <xdr:colOff>534865</xdr:colOff>
      <xdr:row>73</xdr:row>
      <xdr:rowOff>0</xdr:rowOff>
    </xdr:to>
    <xdr:cxnSp macro="">
      <xdr:nvCxnSpPr>
        <xdr:cNvPr id="52" name="Connecteur droit avec flèche 51">
          <a:extLst>
            <a:ext uri="{FF2B5EF4-FFF2-40B4-BE49-F238E27FC236}">
              <a16:creationId xmlns:a16="http://schemas.microsoft.com/office/drawing/2014/main" id="{1338F7EE-6781-4BB1-876D-988A852A8473}"/>
            </a:ext>
          </a:extLst>
        </xdr:cNvPr>
        <xdr:cNvCxnSpPr/>
      </xdr:nvCxnSpPr>
      <xdr:spPr>
        <a:xfrm>
          <a:off x="5641730" y="11635154"/>
          <a:ext cx="0" cy="2652346"/>
        </a:xfrm>
        <a:prstGeom prst="straightConnector1">
          <a:avLst/>
        </a:prstGeom>
        <a:ln w="63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240519</xdr:colOff>
      <xdr:row>18</xdr:row>
      <xdr:rowOff>107674</xdr:rowOff>
    </xdr:from>
    <xdr:to>
      <xdr:col>5</xdr:col>
      <xdr:colOff>563540</xdr:colOff>
      <xdr:row>26</xdr:row>
      <xdr:rowOff>107674</xdr:rowOff>
    </xdr:to>
    <xdr:cxnSp macro="">
      <xdr:nvCxnSpPr>
        <xdr:cNvPr id="2" name="Connecteur droit avec flèche 1">
          <a:extLst>
            <a:ext uri="{FF2B5EF4-FFF2-40B4-BE49-F238E27FC236}">
              <a16:creationId xmlns:a16="http://schemas.microsoft.com/office/drawing/2014/main" id="{E067A250-012B-498F-8D7D-E533B434227D}"/>
            </a:ext>
          </a:extLst>
        </xdr:cNvPr>
        <xdr:cNvCxnSpPr/>
      </xdr:nvCxnSpPr>
      <xdr:spPr>
        <a:xfrm>
          <a:off x="2755119" y="3784324"/>
          <a:ext cx="2913821" cy="160020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720587</xdr:colOff>
      <xdr:row>49</xdr:row>
      <xdr:rowOff>8283</xdr:rowOff>
    </xdr:from>
    <xdr:to>
      <xdr:col>5</xdr:col>
      <xdr:colOff>753717</xdr:colOff>
      <xdr:row>53</xdr:row>
      <xdr:rowOff>132522</xdr:rowOff>
    </xdr:to>
    <xdr:sp macro="" textlink="">
      <xdr:nvSpPr>
        <xdr:cNvPr id="3" name="Rectangle 2">
          <a:extLst>
            <a:ext uri="{FF2B5EF4-FFF2-40B4-BE49-F238E27FC236}">
              <a16:creationId xmlns:a16="http://schemas.microsoft.com/office/drawing/2014/main" id="{4449F277-1CD6-4E8D-9EB2-C739D10CD341}"/>
            </a:ext>
          </a:extLst>
        </xdr:cNvPr>
        <xdr:cNvSpPr/>
      </xdr:nvSpPr>
      <xdr:spPr>
        <a:xfrm>
          <a:off x="4911587" y="9904758"/>
          <a:ext cx="947530" cy="924339"/>
        </a:xfrm>
        <a:prstGeom prst="wedgeRectCallout">
          <a:avLst>
            <a:gd name="adj1" fmla="val -80455"/>
            <a:gd name="adj2" fmla="val -32649"/>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chemeClr val="tx1"/>
              </a:solidFill>
              <a:latin typeface="Times New Roman" panose="02020603050405020304" pitchFamily="18" charset="0"/>
              <a:cs typeface="Times New Roman" panose="02020603050405020304" pitchFamily="18" charset="0"/>
            </a:rPr>
            <a:t>Point 5 du volume: Les situations particulières</a:t>
          </a:r>
        </a:p>
      </xdr:txBody>
    </xdr:sp>
    <xdr:clientData/>
  </xdr:twoCellAnchor>
  <xdr:twoCellAnchor>
    <xdr:from>
      <xdr:col>7</xdr:col>
      <xdr:colOff>144570</xdr:colOff>
      <xdr:row>5</xdr:row>
      <xdr:rowOff>11215</xdr:rowOff>
    </xdr:from>
    <xdr:to>
      <xdr:col>12</xdr:col>
      <xdr:colOff>886564</xdr:colOff>
      <xdr:row>6</xdr:row>
      <xdr:rowOff>1922</xdr:rowOff>
    </xdr:to>
    <xdr:sp macro="" textlink="">
      <xdr:nvSpPr>
        <xdr:cNvPr id="4" name="Rectangle 3">
          <a:extLst>
            <a:ext uri="{FF2B5EF4-FFF2-40B4-BE49-F238E27FC236}">
              <a16:creationId xmlns:a16="http://schemas.microsoft.com/office/drawing/2014/main" id="{7A3F3285-64B0-43B8-AF3F-47F4FAF01215}"/>
            </a:ext>
          </a:extLst>
        </xdr:cNvPr>
        <xdr:cNvSpPr/>
      </xdr:nvSpPr>
      <xdr:spPr>
        <a:xfrm>
          <a:off x="6592995" y="1087540"/>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6</xdr:row>
      <xdr:rowOff>11215</xdr:rowOff>
    </xdr:from>
    <xdr:to>
      <xdr:col>12</xdr:col>
      <xdr:colOff>886564</xdr:colOff>
      <xdr:row>7</xdr:row>
      <xdr:rowOff>1922</xdr:rowOff>
    </xdr:to>
    <xdr:sp macro="" textlink="">
      <xdr:nvSpPr>
        <xdr:cNvPr id="5" name="Rectangle 4">
          <a:extLst>
            <a:ext uri="{FF2B5EF4-FFF2-40B4-BE49-F238E27FC236}">
              <a16:creationId xmlns:a16="http://schemas.microsoft.com/office/drawing/2014/main" id="{2FD357C8-C47E-42A0-99FF-8CC0AD0BA8CA}"/>
            </a:ext>
          </a:extLst>
        </xdr:cNvPr>
        <xdr:cNvSpPr/>
      </xdr:nvSpPr>
      <xdr:spPr>
        <a:xfrm>
          <a:off x="6592995" y="12875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7</xdr:row>
      <xdr:rowOff>11215</xdr:rowOff>
    </xdr:from>
    <xdr:to>
      <xdr:col>12</xdr:col>
      <xdr:colOff>886564</xdr:colOff>
      <xdr:row>8</xdr:row>
      <xdr:rowOff>1921</xdr:rowOff>
    </xdr:to>
    <xdr:sp macro="" textlink="">
      <xdr:nvSpPr>
        <xdr:cNvPr id="6" name="Rectangle 5">
          <a:extLst>
            <a:ext uri="{FF2B5EF4-FFF2-40B4-BE49-F238E27FC236}">
              <a16:creationId xmlns:a16="http://schemas.microsoft.com/office/drawing/2014/main" id="{86C4433B-62A6-4645-BEDF-C6C80627E4EE}"/>
            </a:ext>
          </a:extLst>
        </xdr:cNvPr>
        <xdr:cNvSpPr/>
      </xdr:nvSpPr>
      <xdr:spPr>
        <a:xfrm>
          <a:off x="6592995" y="14875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8</xdr:row>
      <xdr:rowOff>5261</xdr:rowOff>
    </xdr:from>
    <xdr:to>
      <xdr:col>12</xdr:col>
      <xdr:colOff>886564</xdr:colOff>
      <xdr:row>8</xdr:row>
      <xdr:rowOff>198374</xdr:rowOff>
    </xdr:to>
    <xdr:sp macro="" textlink="">
      <xdr:nvSpPr>
        <xdr:cNvPr id="7" name="Rectangle 6">
          <a:extLst>
            <a:ext uri="{FF2B5EF4-FFF2-40B4-BE49-F238E27FC236}">
              <a16:creationId xmlns:a16="http://schemas.microsoft.com/office/drawing/2014/main" id="{4F76B100-D5A2-4D72-B9F0-4D3E773EEEC6}"/>
            </a:ext>
          </a:extLst>
        </xdr:cNvPr>
        <xdr:cNvSpPr/>
      </xdr:nvSpPr>
      <xdr:spPr>
        <a:xfrm>
          <a:off x="6592995" y="16816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9</xdr:row>
      <xdr:rowOff>5261</xdr:rowOff>
    </xdr:from>
    <xdr:to>
      <xdr:col>12</xdr:col>
      <xdr:colOff>886564</xdr:colOff>
      <xdr:row>9</xdr:row>
      <xdr:rowOff>198374</xdr:rowOff>
    </xdr:to>
    <xdr:sp macro="" textlink="">
      <xdr:nvSpPr>
        <xdr:cNvPr id="8" name="Rectangle 7">
          <a:extLst>
            <a:ext uri="{FF2B5EF4-FFF2-40B4-BE49-F238E27FC236}">
              <a16:creationId xmlns:a16="http://schemas.microsoft.com/office/drawing/2014/main" id="{65DFC545-225C-4D29-977F-7F0EF7F70412}"/>
            </a:ext>
          </a:extLst>
        </xdr:cNvPr>
        <xdr:cNvSpPr/>
      </xdr:nvSpPr>
      <xdr:spPr>
        <a:xfrm>
          <a:off x="6592995" y="18816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10</xdr:row>
      <xdr:rowOff>11215</xdr:rowOff>
    </xdr:from>
    <xdr:to>
      <xdr:col>12</xdr:col>
      <xdr:colOff>886564</xdr:colOff>
      <xdr:row>11</xdr:row>
      <xdr:rowOff>1922</xdr:rowOff>
    </xdr:to>
    <xdr:sp macro="" textlink="">
      <xdr:nvSpPr>
        <xdr:cNvPr id="9" name="Rectangle 8">
          <a:extLst>
            <a:ext uri="{FF2B5EF4-FFF2-40B4-BE49-F238E27FC236}">
              <a16:creationId xmlns:a16="http://schemas.microsoft.com/office/drawing/2014/main" id="{FFE7A757-03D4-4331-B671-E46F7C7A54AC}"/>
            </a:ext>
          </a:extLst>
        </xdr:cNvPr>
        <xdr:cNvSpPr/>
      </xdr:nvSpPr>
      <xdr:spPr>
        <a:xfrm>
          <a:off x="6592995" y="20876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11</xdr:row>
      <xdr:rowOff>11215</xdr:rowOff>
    </xdr:from>
    <xdr:to>
      <xdr:col>12</xdr:col>
      <xdr:colOff>886564</xdr:colOff>
      <xdr:row>12</xdr:row>
      <xdr:rowOff>1921</xdr:rowOff>
    </xdr:to>
    <xdr:sp macro="" textlink="">
      <xdr:nvSpPr>
        <xdr:cNvPr id="10" name="Rectangle 9">
          <a:extLst>
            <a:ext uri="{FF2B5EF4-FFF2-40B4-BE49-F238E27FC236}">
              <a16:creationId xmlns:a16="http://schemas.microsoft.com/office/drawing/2014/main" id="{936873C9-F824-47BC-9DA2-0EAF067ECD76}"/>
            </a:ext>
          </a:extLst>
        </xdr:cNvPr>
        <xdr:cNvSpPr/>
      </xdr:nvSpPr>
      <xdr:spPr>
        <a:xfrm>
          <a:off x="6592995" y="22876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12</xdr:row>
      <xdr:rowOff>11214</xdr:rowOff>
    </xdr:from>
    <xdr:to>
      <xdr:col>12</xdr:col>
      <xdr:colOff>886564</xdr:colOff>
      <xdr:row>13</xdr:row>
      <xdr:rowOff>1921</xdr:rowOff>
    </xdr:to>
    <xdr:sp macro="" textlink="">
      <xdr:nvSpPr>
        <xdr:cNvPr id="11" name="Rectangle 10">
          <a:extLst>
            <a:ext uri="{FF2B5EF4-FFF2-40B4-BE49-F238E27FC236}">
              <a16:creationId xmlns:a16="http://schemas.microsoft.com/office/drawing/2014/main" id="{D8D68984-63A6-4D2B-B32E-EE8183CA14ED}"/>
            </a:ext>
          </a:extLst>
        </xdr:cNvPr>
        <xdr:cNvSpPr/>
      </xdr:nvSpPr>
      <xdr:spPr>
        <a:xfrm>
          <a:off x="6592995" y="2487714"/>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13</xdr:row>
      <xdr:rowOff>5261</xdr:rowOff>
    </xdr:from>
    <xdr:to>
      <xdr:col>12</xdr:col>
      <xdr:colOff>886564</xdr:colOff>
      <xdr:row>13</xdr:row>
      <xdr:rowOff>198374</xdr:rowOff>
    </xdr:to>
    <xdr:sp macro="" textlink="">
      <xdr:nvSpPr>
        <xdr:cNvPr id="12" name="Rectangle 11">
          <a:extLst>
            <a:ext uri="{FF2B5EF4-FFF2-40B4-BE49-F238E27FC236}">
              <a16:creationId xmlns:a16="http://schemas.microsoft.com/office/drawing/2014/main" id="{FD0AF5C9-B7A7-48A4-9116-0065857F093D}"/>
            </a:ext>
          </a:extLst>
        </xdr:cNvPr>
        <xdr:cNvSpPr/>
      </xdr:nvSpPr>
      <xdr:spPr>
        <a:xfrm>
          <a:off x="6592995" y="26817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14</xdr:row>
      <xdr:rowOff>5262</xdr:rowOff>
    </xdr:from>
    <xdr:to>
      <xdr:col>12</xdr:col>
      <xdr:colOff>886564</xdr:colOff>
      <xdr:row>14</xdr:row>
      <xdr:rowOff>198375</xdr:rowOff>
    </xdr:to>
    <xdr:sp macro="" textlink="">
      <xdr:nvSpPr>
        <xdr:cNvPr id="13" name="Rectangle 12">
          <a:extLst>
            <a:ext uri="{FF2B5EF4-FFF2-40B4-BE49-F238E27FC236}">
              <a16:creationId xmlns:a16="http://schemas.microsoft.com/office/drawing/2014/main" id="{E67D7C72-CDBB-4B8A-AE8B-222DA2B6F2F1}"/>
            </a:ext>
          </a:extLst>
        </xdr:cNvPr>
        <xdr:cNvSpPr/>
      </xdr:nvSpPr>
      <xdr:spPr>
        <a:xfrm>
          <a:off x="6592995" y="2881812"/>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15</xdr:row>
      <xdr:rowOff>5262</xdr:rowOff>
    </xdr:from>
    <xdr:to>
      <xdr:col>12</xdr:col>
      <xdr:colOff>886564</xdr:colOff>
      <xdr:row>15</xdr:row>
      <xdr:rowOff>198375</xdr:rowOff>
    </xdr:to>
    <xdr:sp macro="" textlink="">
      <xdr:nvSpPr>
        <xdr:cNvPr id="14" name="Rectangle 13">
          <a:extLst>
            <a:ext uri="{FF2B5EF4-FFF2-40B4-BE49-F238E27FC236}">
              <a16:creationId xmlns:a16="http://schemas.microsoft.com/office/drawing/2014/main" id="{8EFDF785-BBA8-4A68-A8ED-2ADDD7A05B81}"/>
            </a:ext>
          </a:extLst>
        </xdr:cNvPr>
        <xdr:cNvSpPr/>
      </xdr:nvSpPr>
      <xdr:spPr>
        <a:xfrm>
          <a:off x="6592995" y="30818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16</xdr:row>
      <xdr:rowOff>5261</xdr:rowOff>
    </xdr:from>
    <xdr:to>
      <xdr:col>12</xdr:col>
      <xdr:colOff>886564</xdr:colOff>
      <xdr:row>16</xdr:row>
      <xdr:rowOff>198374</xdr:rowOff>
    </xdr:to>
    <xdr:sp macro="" textlink="">
      <xdr:nvSpPr>
        <xdr:cNvPr id="15" name="Rectangle 14">
          <a:extLst>
            <a:ext uri="{FF2B5EF4-FFF2-40B4-BE49-F238E27FC236}">
              <a16:creationId xmlns:a16="http://schemas.microsoft.com/office/drawing/2014/main" id="{5FD46869-484E-4D58-B089-CCD4CEC189D3}"/>
            </a:ext>
          </a:extLst>
        </xdr:cNvPr>
        <xdr:cNvSpPr/>
      </xdr:nvSpPr>
      <xdr:spPr>
        <a:xfrm>
          <a:off x="6592995" y="32818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18</xdr:row>
      <xdr:rowOff>2932</xdr:rowOff>
    </xdr:from>
    <xdr:to>
      <xdr:col>12</xdr:col>
      <xdr:colOff>886564</xdr:colOff>
      <xdr:row>18</xdr:row>
      <xdr:rowOff>192422</xdr:rowOff>
    </xdr:to>
    <xdr:sp macro="" textlink="">
      <xdr:nvSpPr>
        <xdr:cNvPr id="16" name="Rectangle 15">
          <a:extLst>
            <a:ext uri="{FF2B5EF4-FFF2-40B4-BE49-F238E27FC236}">
              <a16:creationId xmlns:a16="http://schemas.microsoft.com/office/drawing/2014/main" id="{0155B26D-9507-4714-A771-236094351206}"/>
            </a:ext>
          </a:extLst>
        </xdr:cNvPr>
        <xdr:cNvSpPr/>
      </xdr:nvSpPr>
      <xdr:spPr>
        <a:xfrm>
          <a:off x="6592995" y="3679582"/>
          <a:ext cx="5694994" cy="18949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19</xdr:row>
      <xdr:rowOff>5262</xdr:rowOff>
    </xdr:from>
    <xdr:to>
      <xdr:col>12</xdr:col>
      <xdr:colOff>886564</xdr:colOff>
      <xdr:row>19</xdr:row>
      <xdr:rowOff>198375</xdr:rowOff>
    </xdr:to>
    <xdr:sp macro="" textlink="">
      <xdr:nvSpPr>
        <xdr:cNvPr id="17" name="Rectangle 16">
          <a:extLst>
            <a:ext uri="{FF2B5EF4-FFF2-40B4-BE49-F238E27FC236}">
              <a16:creationId xmlns:a16="http://schemas.microsoft.com/office/drawing/2014/main" id="{9AC8BE3B-96F1-4AD7-9A2C-1486EF482F09}"/>
            </a:ext>
          </a:extLst>
        </xdr:cNvPr>
        <xdr:cNvSpPr/>
      </xdr:nvSpPr>
      <xdr:spPr>
        <a:xfrm>
          <a:off x="6592995" y="38819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20</xdr:row>
      <xdr:rowOff>5261</xdr:rowOff>
    </xdr:from>
    <xdr:to>
      <xdr:col>12</xdr:col>
      <xdr:colOff>886564</xdr:colOff>
      <xdr:row>20</xdr:row>
      <xdr:rowOff>198374</xdr:rowOff>
    </xdr:to>
    <xdr:sp macro="" textlink="">
      <xdr:nvSpPr>
        <xdr:cNvPr id="18" name="Rectangle 17">
          <a:extLst>
            <a:ext uri="{FF2B5EF4-FFF2-40B4-BE49-F238E27FC236}">
              <a16:creationId xmlns:a16="http://schemas.microsoft.com/office/drawing/2014/main" id="{77E06B1A-D6B9-449F-A193-75A362C663E5}"/>
            </a:ext>
          </a:extLst>
        </xdr:cNvPr>
        <xdr:cNvSpPr/>
      </xdr:nvSpPr>
      <xdr:spPr>
        <a:xfrm>
          <a:off x="6592995" y="40819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26</xdr:row>
      <xdr:rowOff>5262</xdr:rowOff>
    </xdr:from>
    <xdr:to>
      <xdr:col>12</xdr:col>
      <xdr:colOff>886564</xdr:colOff>
      <xdr:row>28</xdr:row>
      <xdr:rowOff>0</xdr:rowOff>
    </xdr:to>
    <xdr:sp macro="" textlink="">
      <xdr:nvSpPr>
        <xdr:cNvPr id="19" name="Rectangle 18">
          <a:extLst>
            <a:ext uri="{FF2B5EF4-FFF2-40B4-BE49-F238E27FC236}">
              <a16:creationId xmlns:a16="http://schemas.microsoft.com/office/drawing/2014/main" id="{B30AC799-5ABA-49C0-8545-225552B81E13}"/>
            </a:ext>
          </a:extLst>
        </xdr:cNvPr>
        <xdr:cNvSpPr/>
      </xdr:nvSpPr>
      <xdr:spPr>
        <a:xfrm>
          <a:off x="6592995" y="5282112"/>
          <a:ext cx="5694994" cy="413838"/>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10</xdr:col>
      <xdr:colOff>20886</xdr:colOff>
      <xdr:row>22</xdr:row>
      <xdr:rowOff>5261</xdr:rowOff>
    </xdr:from>
    <xdr:to>
      <xdr:col>12</xdr:col>
      <xdr:colOff>886563</xdr:colOff>
      <xdr:row>22</xdr:row>
      <xdr:rowOff>198374</xdr:rowOff>
    </xdr:to>
    <xdr:sp macro="" textlink="">
      <xdr:nvSpPr>
        <xdr:cNvPr id="20" name="Rectangle 19">
          <a:extLst>
            <a:ext uri="{FF2B5EF4-FFF2-40B4-BE49-F238E27FC236}">
              <a16:creationId xmlns:a16="http://schemas.microsoft.com/office/drawing/2014/main" id="{104F37C7-B523-4A16-B598-3F4969DFB241}"/>
            </a:ext>
          </a:extLst>
        </xdr:cNvPr>
        <xdr:cNvSpPr/>
      </xdr:nvSpPr>
      <xdr:spPr>
        <a:xfrm>
          <a:off x="9441111" y="4472486"/>
          <a:ext cx="2846877"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5</xdr:row>
      <xdr:rowOff>47392</xdr:rowOff>
    </xdr:from>
    <xdr:to>
      <xdr:col>1</xdr:col>
      <xdr:colOff>2363</xdr:colOff>
      <xdr:row>5</xdr:row>
      <xdr:rowOff>157975</xdr:rowOff>
    </xdr:to>
    <xdr:sp macro="" textlink="">
      <xdr:nvSpPr>
        <xdr:cNvPr id="21" name="Ellipse 20">
          <a:extLst>
            <a:ext uri="{FF2B5EF4-FFF2-40B4-BE49-F238E27FC236}">
              <a16:creationId xmlns:a16="http://schemas.microsoft.com/office/drawing/2014/main" id="{AEE5771E-7F37-421F-8781-610EF00A938F}"/>
            </a:ext>
          </a:extLst>
        </xdr:cNvPr>
        <xdr:cNvSpPr/>
      </xdr:nvSpPr>
      <xdr:spPr>
        <a:xfrm>
          <a:off x="424543" y="1123717"/>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6</xdr:row>
      <xdr:rowOff>47392</xdr:rowOff>
    </xdr:from>
    <xdr:to>
      <xdr:col>1</xdr:col>
      <xdr:colOff>2363</xdr:colOff>
      <xdr:row>6</xdr:row>
      <xdr:rowOff>157975</xdr:rowOff>
    </xdr:to>
    <xdr:sp macro="" textlink="">
      <xdr:nvSpPr>
        <xdr:cNvPr id="22" name="Ellipse 21">
          <a:extLst>
            <a:ext uri="{FF2B5EF4-FFF2-40B4-BE49-F238E27FC236}">
              <a16:creationId xmlns:a16="http://schemas.microsoft.com/office/drawing/2014/main" id="{01C3F508-1645-4E67-943A-DC1EC86CA61A}"/>
            </a:ext>
          </a:extLst>
        </xdr:cNvPr>
        <xdr:cNvSpPr/>
      </xdr:nvSpPr>
      <xdr:spPr>
        <a:xfrm>
          <a:off x="424543" y="1323742"/>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10</xdr:row>
      <xdr:rowOff>49169</xdr:rowOff>
    </xdr:from>
    <xdr:to>
      <xdr:col>1</xdr:col>
      <xdr:colOff>2363</xdr:colOff>
      <xdr:row>10</xdr:row>
      <xdr:rowOff>159752</xdr:rowOff>
    </xdr:to>
    <xdr:sp macro="" textlink="">
      <xdr:nvSpPr>
        <xdr:cNvPr id="23" name="Ellipse 22">
          <a:extLst>
            <a:ext uri="{FF2B5EF4-FFF2-40B4-BE49-F238E27FC236}">
              <a16:creationId xmlns:a16="http://schemas.microsoft.com/office/drawing/2014/main" id="{AA4AA597-C8C7-4973-B656-B58D9699B6C1}"/>
            </a:ext>
          </a:extLst>
        </xdr:cNvPr>
        <xdr:cNvSpPr/>
      </xdr:nvSpPr>
      <xdr:spPr>
        <a:xfrm>
          <a:off x="424543" y="2125619"/>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9</xdr:row>
      <xdr:rowOff>42746</xdr:rowOff>
    </xdr:from>
    <xdr:to>
      <xdr:col>1</xdr:col>
      <xdr:colOff>2363</xdr:colOff>
      <xdr:row>9</xdr:row>
      <xdr:rowOff>153329</xdr:rowOff>
    </xdr:to>
    <xdr:sp macro="" textlink="">
      <xdr:nvSpPr>
        <xdr:cNvPr id="24" name="Ellipse 23">
          <a:extLst>
            <a:ext uri="{FF2B5EF4-FFF2-40B4-BE49-F238E27FC236}">
              <a16:creationId xmlns:a16="http://schemas.microsoft.com/office/drawing/2014/main" id="{073ACBC4-1499-48F1-9EB1-BA425CB9BC29}"/>
            </a:ext>
          </a:extLst>
        </xdr:cNvPr>
        <xdr:cNvSpPr/>
      </xdr:nvSpPr>
      <xdr:spPr>
        <a:xfrm>
          <a:off x="424543" y="191917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15</xdr:row>
      <xdr:rowOff>42746</xdr:rowOff>
    </xdr:from>
    <xdr:to>
      <xdr:col>1</xdr:col>
      <xdr:colOff>2363</xdr:colOff>
      <xdr:row>15</xdr:row>
      <xdr:rowOff>153329</xdr:rowOff>
    </xdr:to>
    <xdr:sp macro="" textlink="">
      <xdr:nvSpPr>
        <xdr:cNvPr id="25" name="Ellipse 24">
          <a:extLst>
            <a:ext uri="{FF2B5EF4-FFF2-40B4-BE49-F238E27FC236}">
              <a16:creationId xmlns:a16="http://schemas.microsoft.com/office/drawing/2014/main" id="{E1367C0F-F885-4B52-9CB6-6A895609493C}"/>
            </a:ext>
          </a:extLst>
        </xdr:cNvPr>
        <xdr:cNvSpPr/>
      </xdr:nvSpPr>
      <xdr:spPr>
        <a:xfrm>
          <a:off x="424543" y="31193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16</xdr:row>
      <xdr:rowOff>42746</xdr:rowOff>
    </xdr:from>
    <xdr:to>
      <xdr:col>1</xdr:col>
      <xdr:colOff>2363</xdr:colOff>
      <xdr:row>16</xdr:row>
      <xdr:rowOff>153329</xdr:rowOff>
    </xdr:to>
    <xdr:sp macro="" textlink="">
      <xdr:nvSpPr>
        <xdr:cNvPr id="26" name="Ellipse 25">
          <a:extLst>
            <a:ext uri="{FF2B5EF4-FFF2-40B4-BE49-F238E27FC236}">
              <a16:creationId xmlns:a16="http://schemas.microsoft.com/office/drawing/2014/main" id="{84CC2BF8-633C-49A9-9780-A3169BC337DA}"/>
            </a:ext>
          </a:extLst>
        </xdr:cNvPr>
        <xdr:cNvSpPr/>
      </xdr:nvSpPr>
      <xdr:spPr>
        <a:xfrm>
          <a:off x="424543" y="3319346"/>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19</xdr:row>
      <xdr:rowOff>42746</xdr:rowOff>
    </xdr:from>
    <xdr:to>
      <xdr:col>1</xdr:col>
      <xdr:colOff>2363</xdr:colOff>
      <xdr:row>19</xdr:row>
      <xdr:rowOff>153329</xdr:rowOff>
    </xdr:to>
    <xdr:sp macro="" textlink="">
      <xdr:nvSpPr>
        <xdr:cNvPr id="27" name="Ellipse 26">
          <a:extLst>
            <a:ext uri="{FF2B5EF4-FFF2-40B4-BE49-F238E27FC236}">
              <a16:creationId xmlns:a16="http://schemas.microsoft.com/office/drawing/2014/main" id="{FA497E9C-521B-40B3-A581-65A9778A1DDC}"/>
            </a:ext>
          </a:extLst>
        </xdr:cNvPr>
        <xdr:cNvSpPr/>
      </xdr:nvSpPr>
      <xdr:spPr>
        <a:xfrm>
          <a:off x="424543" y="39194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showGridLines="0" tabSelected="1" zoomScaleNormal="100" workbookViewId="0"/>
  </sheetViews>
  <sheetFormatPr baseColWidth="10" defaultRowHeight="15" customHeight="1" x14ac:dyDescent="0.25"/>
  <cols>
    <col min="1" max="1" width="6.21875" style="21" customWidth="1"/>
    <col min="2" max="2" width="11.5546875" style="21"/>
    <col min="3" max="3" width="6.44140625" style="21" customWidth="1"/>
    <col min="4" max="6" width="11.77734375" style="21" customWidth="1"/>
    <col min="7" max="7" width="11.77734375" style="14" customWidth="1"/>
    <col min="8" max="8" width="2.33203125" style="21" customWidth="1"/>
    <col min="9" max="16384" width="11.5546875" style="21"/>
  </cols>
  <sheetData>
    <row r="1" spans="1:9" ht="15" customHeight="1" x14ac:dyDescent="0.25">
      <c r="A1" s="44" t="s">
        <v>45</v>
      </c>
      <c r="B1" s="37"/>
      <c r="C1" s="37"/>
      <c r="D1" s="37"/>
      <c r="E1" s="37"/>
      <c r="F1" s="37"/>
      <c r="G1" s="37"/>
    </row>
    <row r="2" spans="1:9" ht="15" customHeight="1" x14ac:dyDescent="0.25">
      <c r="B2" s="37"/>
      <c r="C2" s="37"/>
      <c r="D2" s="37"/>
      <c r="E2" s="37"/>
      <c r="F2" s="37"/>
      <c r="G2" s="37"/>
    </row>
    <row r="3" spans="1:9" ht="15" customHeight="1" x14ac:dyDescent="0.25">
      <c r="A3" s="45" t="s">
        <v>112</v>
      </c>
    </row>
    <row r="4" spans="1:9" ht="15" customHeight="1" x14ac:dyDescent="0.25">
      <c r="A4" s="45"/>
    </row>
    <row r="5" spans="1:9" ht="15" customHeight="1" x14ac:dyDescent="0.25">
      <c r="D5" s="37" t="s">
        <v>56</v>
      </c>
      <c r="E5" s="37" t="s">
        <v>57</v>
      </c>
      <c r="F5" s="37" t="s">
        <v>58</v>
      </c>
      <c r="G5" s="43" t="s">
        <v>59</v>
      </c>
    </row>
    <row r="6" spans="1:9" ht="15" customHeight="1" x14ac:dyDescent="0.25">
      <c r="A6" s="21" t="s">
        <v>65</v>
      </c>
      <c r="D6" s="52"/>
      <c r="E6" s="52"/>
      <c r="F6" s="52"/>
      <c r="G6" s="54"/>
      <c r="I6" s="46"/>
    </row>
    <row r="7" spans="1:9" ht="15" customHeight="1" x14ac:dyDescent="0.25">
      <c r="A7" s="47" t="s">
        <v>60</v>
      </c>
      <c r="D7" s="53"/>
      <c r="E7" s="53"/>
      <c r="F7" s="53"/>
      <c r="G7" s="38"/>
    </row>
    <row r="8" spans="1:9" ht="15" customHeight="1" x14ac:dyDescent="0.25">
      <c r="A8" s="48" t="s">
        <v>63</v>
      </c>
      <c r="D8" s="59">
        <v>125000</v>
      </c>
      <c r="E8" s="59">
        <v>160000</v>
      </c>
      <c r="F8" s="59">
        <v>120000</v>
      </c>
      <c r="G8" s="59">
        <v>150000</v>
      </c>
    </row>
    <row r="9" spans="1:9" ht="15" customHeight="1" x14ac:dyDescent="0.25">
      <c r="D9" s="38"/>
      <c r="E9" s="38"/>
      <c r="F9" s="38"/>
      <c r="G9" s="38"/>
    </row>
    <row r="10" spans="1:9" ht="15" customHeight="1" x14ac:dyDescent="0.25">
      <c r="A10" s="48" t="s">
        <v>64</v>
      </c>
      <c r="D10" s="59">
        <v>10000</v>
      </c>
      <c r="E10" s="60" t="s">
        <v>68</v>
      </c>
      <c r="F10" s="60" t="s">
        <v>68</v>
      </c>
      <c r="G10" s="60" t="s">
        <v>68</v>
      </c>
    </row>
    <row r="11" spans="1:9" ht="15" customHeight="1" x14ac:dyDescent="0.25">
      <c r="D11" s="38"/>
      <c r="E11" s="111" t="s">
        <v>69</v>
      </c>
      <c r="F11" s="112"/>
      <c r="G11" s="113"/>
    </row>
    <row r="12" spans="1:9" ht="15" customHeight="1" x14ac:dyDescent="0.25">
      <c r="D12" s="38"/>
      <c r="E12" s="38"/>
      <c r="F12" s="38"/>
      <c r="G12" s="38"/>
    </row>
    <row r="13" spans="1:9" ht="15" customHeight="1" x14ac:dyDescent="0.25">
      <c r="D13" s="38"/>
      <c r="E13" s="38"/>
      <c r="F13" s="38"/>
      <c r="G13" s="38"/>
    </row>
    <row r="14" spans="1:9" ht="15" customHeight="1" x14ac:dyDescent="0.25">
      <c r="D14" s="38"/>
      <c r="E14" s="38"/>
      <c r="F14" s="38"/>
      <c r="G14" s="38"/>
    </row>
    <row r="15" spans="1:9" ht="15" customHeight="1" x14ac:dyDescent="0.25">
      <c r="D15" s="38"/>
      <c r="E15" s="38"/>
      <c r="F15" s="38"/>
      <c r="G15" s="38"/>
    </row>
    <row r="16" spans="1:9" ht="15" customHeight="1" x14ac:dyDescent="0.25">
      <c r="A16" s="47" t="s">
        <v>61</v>
      </c>
      <c r="D16" s="38"/>
      <c r="E16" s="38"/>
      <c r="F16" s="38"/>
      <c r="G16" s="38"/>
    </row>
    <row r="17" spans="1:7" ht="15" customHeight="1" x14ac:dyDescent="0.25">
      <c r="A17" s="58" t="s">
        <v>66</v>
      </c>
      <c r="B17" s="56"/>
      <c r="C17" s="56"/>
      <c r="D17" s="57"/>
      <c r="E17" s="57"/>
      <c r="F17" s="38"/>
      <c r="G17" s="38"/>
    </row>
    <row r="18" spans="1:7" ht="15" customHeight="1" x14ac:dyDescent="0.25">
      <c r="A18" s="58"/>
      <c r="B18" s="56"/>
      <c r="C18" s="56"/>
      <c r="D18" s="61">
        <f>25000*1.15</f>
        <v>28749.999999999996</v>
      </c>
      <c r="E18" s="61">
        <f>35000*1.15</f>
        <v>40250</v>
      </c>
      <c r="F18" s="59">
        <f>20000*1.15</f>
        <v>23000</v>
      </c>
      <c r="G18" s="59">
        <f>35000*1.15</f>
        <v>40250</v>
      </c>
    </row>
    <row r="19" spans="1:7" ht="15" customHeight="1" x14ac:dyDescent="0.25">
      <c r="A19" s="55" t="s">
        <v>70</v>
      </c>
      <c r="B19" s="56"/>
      <c r="C19" s="56"/>
      <c r="D19" s="57"/>
      <c r="E19" s="57"/>
      <c r="F19" s="38"/>
      <c r="G19" s="38"/>
    </row>
    <row r="20" spans="1:7" ht="15" customHeight="1" x14ac:dyDescent="0.25">
      <c r="A20" s="58"/>
      <c r="B20" s="56"/>
      <c r="C20" s="56"/>
      <c r="D20" s="61">
        <f>-D18</f>
        <v>-28749.999999999996</v>
      </c>
      <c r="E20" s="61">
        <f>-D20</f>
        <v>28749.999999999996</v>
      </c>
      <c r="F20" s="38"/>
      <c r="G20" s="38"/>
    </row>
    <row r="21" spans="1:7" ht="15" customHeight="1" x14ac:dyDescent="0.25">
      <c r="A21" s="48" t="s">
        <v>67</v>
      </c>
      <c r="D21" s="38"/>
      <c r="E21" s="38"/>
      <c r="F21" s="38"/>
      <c r="G21" s="38"/>
    </row>
    <row r="22" spans="1:7" ht="15" customHeight="1" x14ac:dyDescent="0.25">
      <c r="A22" s="48"/>
      <c r="D22" s="62" t="s">
        <v>68</v>
      </c>
      <c r="E22" s="59">
        <f>15000*1.38</f>
        <v>20700</v>
      </c>
      <c r="F22" s="62" t="s">
        <v>68</v>
      </c>
      <c r="G22" s="59">
        <f>15000*1.38</f>
        <v>20700</v>
      </c>
    </row>
    <row r="23" spans="1:7" ht="15" customHeight="1" x14ac:dyDescent="0.25">
      <c r="A23" s="47" t="s">
        <v>62</v>
      </c>
      <c r="D23" s="38"/>
      <c r="E23" s="38"/>
      <c r="F23" s="38"/>
      <c r="G23" s="38"/>
    </row>
    <row r="24" spans="1:7" ht="15" customHeight="1" x14ac:dyDescent="0.25">
      <c r="A24" s="48" t="s">
        <v>46</v>
      </c>
      <c r="D24" s="38"/>
      <c r="E24" s="38"/>
      <c r="F24" s="38"/>
      <c r="G24" s="38"/>
    </row>
    <row r="25" spans="1:7" ht="15" customHeight="1" x14ac:dyDescent="0.25">
      <c r="A25" s="21" t="s">
        <v>71</v>
      </c>
      <c r="D25" s="38"/>
      <c r="E25" s="38"/>
      <c r="F25" s="38"/>
      <c r="G25" s="38"/>
    </row>
    <row r="26" spans="1:7" ht="15" customHeight="1" x14ac:dyDescent="0.25">
      <c r="A26" s="49" t="s">
        <v>47</v>
      </c>
      <c r="D26" s="38"/>
      <c r="E26" s="38"/>
      <c r="F26" s="38"/>
      <c r="G26" s="38"/>
    </row>
    <row r="27" spans="1:7" ht="15" customHeight="1" x14ac:dyDescent="0.25">
      <c r="D27" s="98" t="str">
        <f>+D60</f>
        <v>AUCUNE</v>
      </c>
      <c r="E27" s="98" t="str">
        <f>+E60</f>
        <v>AUCUNE</v>
      </c>
      <c r="F27" s="101" t="s">
        <v>96</v>
      </c>
      <c r="G27" s="98" t="str">
        <f>+G60</f>
        <v>AUCUNE</v>
      </c>
    </row>
    <row r="28" spans="1:7" ht="15" customHeight="1" x14ac:dyDescent="0.25">
      <c r="A28" s="49" t="s">
        <v>48</v>
      </c>
      <c r="D28" s="38"/>
      <c r="E28" s="38"/>
      <c r="F28" s="38"/>
      <c r="G28" s="38"/>
    </row>
    <row r="29" spans="1:7" ht="15" customHeight="1" x14ac:dyDescent="0.25">
      <c r="D29" s="63">
        <f>+D85</f>
        <v>0</v>
      </c>
      <c r="E29" s="63">
        <f>+E85</f>
        <v>0</v>
      </c>
      <c r="F29" s="63">
        <f>+F85</f>
        <v>100</v>
      </c>
      <c r="G29" s="63">
        <f>+G85</f>
        <v>50</v>
      </c>
    </row>
    <row r="30" spans="1:7" ht="15" customHeight="1" x14ac:dyDescent="0.25">
      <c r="A30" s="48" t="s">
        <v>49</v>
      </c>
      <c r="D30" s="38"/>
      <c r="E30" s="38"/>
      <c r="F30" s="38"/>
      <c r="G30" s="38"/>
    </row>
    <row r="31" spans="1:7" ht="15" customHeight="1" x14ac:dyDescent="0.25">
      <c r="A31" s="21" t="s">
        <v>50</v>
      </c>
      <c r="D31" s="38"/>
      <c r="E31" s="107">
        <v>0</v>
      </c>
      <c r="F31" s="39"/>
      <c r="G31" s="40"/>
    </row>
    <row r="32" spans="1:7" ht="15" customHeight="1" x14ac:dyDescent="0.25">
      <c r="D32" s="108"/>
      <c r="E32" s="109" t="s">
        <v>109</v>
      </c>
      <c r="F32" s="110"/>
      <c r="G32" s="40"/>
    </row>
    <row r="33" spans="1:7" ht="15" customHeight="1" x14ac:dyDescent="0.25">
      <c r="A33" s="21" t="s">
        <v>51</v>
      </c>
      <c r="D33" s="106">
        <v>900</v>
      </c>
      <c r="E33" s="106">
        <v>900</v>
      </c>
      <c r="F33" s="106">
        <v>900</v>
      </c>
      <c r="G33" s="106">
        <v>900</v>
      </c>
    </row>
    <row r="34" spans="1:7" ht="15" customHeight="1" x14ac:dyDescent="0.25">
      <c r="D34" s="59"/>
      <c r="E34" s="59"/>
      <c r="F34" s="59"/>
      <c r="G34" s="59">
        <v>3000</v>
      </c>
    </row>
    <row r="35" spans="1:7" ht="15" customHeight="1" x14ac:dyDescent="0.25">
      <c r="A35" s="21" t="s">
        <v>108</v>
      </c>
      <c r="D35" s="59"/>
      <c r="E35" s="59">
        <f>20*50</f>
        <v>1000</v>
      </c>
      <c r="F35" s="59"/>
      <c r="G35" s="59"/>
    </row>
    <row r="36" spans="1:7" ht="15" customHeight="1" x14ac:dyDescent="0.25">
      <c r="D36" s="41"/>
      <c r="E36" s="41"/>
      <c r="F36" s="41"/>
      <c r="G36" s="41"/>
    </row>
    <row r="37" spans="1:7" ht="15" customHeight="1" x14ac:dyDescent="0.25">
      <c r="A37" s="21" t="s">
        <v>52</v>
      </c>
      <c r="D37" s="38"/>
      <c r="E37" s="38"/>
      <c r="F37" s="38"/>
      <c r="G37" s="38"/>
    </row>
    <row r="38" spans="1:7" ht="15" customHeight="1" x14ac:dyDescent="0.25">
      <c r="A38" s="21" t="s">
        <v>53</v>
      </c>
      <c r="D38" s="38"/>
      <c r="E38" s="38"/>
      <c r="F38" s="38"/>
      <c r="G38" s="38"/>
    </row>
    <row r="39" spans="1:7" ht="15" customHeight="1" x14ac:dyDescent="0.25">
      <c r="A39" s="21" t="s">
        <v>54</v>
      </c>
      <c r="D39" s="42"/>
      <c r="E39" s="42"/>
      <c r="F39" s="42"/>
      <c r="G39" s="42"/>
    </row>
    <row r="40" spans="1:7" ht="15" customHeight="1" thickBot="1" x14ac:dyDescent="0.3">
      <c r="B40" s="50"/>
      <c r="C40" s="50" t="s">
        <v>55</v>
      </c>
      <c r="D40" s="64">
        <f>SUM(D6:D39)</f>
        <v>135900</v>
      </c>
      <c r="E40" s="64">
        <f>SUM(E6:E39)</f>
        <v>251600</v>
      </c>
      <c r="F40" s="64">
        <f>SUM(F6:F39)</f>
        <v>144000</v>
      </c>
      <c r="G40" s="64">
        <f>SUM(G6:G39)</f>
        <v>214900</v>
      </c>
    </row>
    <row r="41" spans="1:7" ht="15" customHeight="1" thickTop="1" x14ac:dyDescent="0.25">
      <c r="A41" s="45"/>
    </row>
    <row r="42" spans="1:7" ht="15" customHeight="1" x14ac:dyDescent="0.25">
      <c r="A42" s="45"/>
    </row>
    <row r="43" spans="1:7" ht="15" customHeight="1" x14ac:dyDescent="0.25">
      <c r="A43" s="67" t="s">
        <v>72</v>
      </c>
      <c r="C43" s="1"/>
      <c r="D43" s="65"/>
      <c r="E43" s="8"/>
      <c r="F43" s="65"/>
      <c r="G43" s="65"/>
    </row>
    <row r="44" spans="1:7" ht="15" customHeight="1" x14ac:dyDescent="0.25">
      <c r="B44" s="67"/>
      <c r="C44" s="1"/>
      <c r="D44" s="65"/>
      <c r="E44" s="8"/>
      <c r="F44" s="65"/>
      <c r="G44" s="65"/>
    </row>
    <row r="45" spans="1:7" ht="15" customHeight="1" x14ac:dyDescent="0.25">
      <c r="D45" s="37" t="s">
        <v>56</v>
      </c>
      <c r="E45" s="37" t="s">
        <v>57</v>
      </c>
      <c r="F45" s="37" t="s">
        <v>58</v>
      </c>
      <c r="G45" s="43" t="s">
        <v>59</v>
      </c>
    </row>
    <row r="46" spans="1:7" ht="15" customHeight="1" x14ac:dyDescent="0.25">
      <c r="A46" s="51" t="s">
        <v>86</v>
      </c>
      <c r="D46" s="95" t="s">
        <v>88</v>
      </c>
      <c r="E46" s="95" t="s">
        <v>88</v>
      </c>
      <c r="F46" s="95" t="s">
        <v>104</v>
      </c>
      <c r="G46" s="95" t="s">
        <v>104</v>
      </c>
    </row>
    <row r="47" spans="1:7" ht="15" customHeight="1" x14ac:dyDescent="0.25">
      <c r="A47" s="51" t="s">
        <v>85</v>
      </c>
      <c r="D47" s="69" t="s">
        <v>89</v>
      </c>
      <c r="E47" s="69" t="s">
        <v>89</v>
      </c>
      <c r="F47" s="70" t="s">
        <v>93</v>
      </c>
      <c r="G47" s="70" t="s">
        <v>93</v>
      </c>
    </row>
    <row r="48" spans="1:7" ht="15" customHeight="1" x14ac:dyDescent="0.25">
      <c r="A48" s="51" t="s">
        <v>90</v>
      </c>
      <c r="D48" s="69">
        <v>10000</v>
      </c>
      <c r="E48" s="69">
        <v>25000</v>
      </c>
      <c r="F48" s="69">
        <v>5000</v>
      </c>
      <c r="G48" s="69">
        <v>20000</v>
      </c>
    </row>
    <row r="49" spans="1:7" ht="15" customHeight="1" x14ac:dyDescent="0.25">
      <c r="A49" s="94" t="s">
        <v>91</v>
      </c>
      <c r="D49" s="69">
        <v>6000</v>
      </c>
      <c r="E49" s="69">
        <v>25000</v>
      </c>
      <c r="F49" s="69">
        <f>+F48</f>
        <v>5000</v>
      </c>
      <c r="G49" s="69">
        <v>0</v>
      </c>
    </row>
    <row r="50" spans="1:7" ht="15" customHeight="1" x14ac:dyDescent="0.25">
      <c r="A50" s="51" t="s">
        <v>87</v>
      </c>
      <c r="D50" s="71" t="s">
        <v>68</v>
      </c>
      <c r="E50" s="71" t="s">
        <v>82</v>
      </c>
      <c r="F50" s="71" t="s">
        <v>68</v>
      </c>
      <c r="G50" s="71" t="s">
        <v>74</v>
      </c>
    </row>
    <row r="51" spans="1:7" ht="15" customHeight="1" x14ac:dyDescent="0.25">
      <c r="A51" s="51"/>
      <c r="D51" s="71"/>
      <c r="E51" s="71"/>
      <c r="F51" s="71"/>
      <c r="G51" s="71"/>
    </row>
    <row r="52" spans="1:7" ht="15" customHeight="1" x14ac:dyDescent="0.25">
      <c r="A52" s="77" t="s">
        <v>75</v>
      </c>
      <c r="D52" s="71"/>
      <c r="E52" s="71"/>
      <c r="F52" s="71"/>
      <c r="G52" s="71"/>
    </row>
    <row r="53" spans="1:7" ht="15" customHeight="1" x14ac:dyDescent="0.25">
      <c r="A53" s="21" t="s">
        <v>92</v>
      </c>
      <c r="D53" s="71"/>
      <c r="E53" s="71"/>
      <c r="F53" s="71"/>
      <c r="G53" s="71"/>
    </row>
    <row r="54" spans="1:7" ht="15" customHeight="1" x14ac:dyDescent="0.25">
      <c r="D54" s="72"/>
      <c r="E54" s="72"/>
      <c r="F54" s="71"/>
      <c r="G54" s="71"/>
    </row>
    <row r="55" spans="1:7" ht="15" customHeight="1" x14ac:dyDescent="0.25">
      <c r="D55" s="72"/>
      <c r="E55" s="72"/>
      <c r="F55" s="71"/>
      <c r="G55" s="71"/>
    </row>
    <row r="56" spans="1:7" ht="15" customHeight="1" x14ac:dyDescent="0.25">
      <c r="D56" s="72"/>
      <c r="E56" s="72"/>
      <c r="F56" s="71"/>
      <c r="G56" s="71"/>
    </row>
    <row r="57" spans="1:7" ht="15" customHeight="1" x14ac:dyDescent="0.25">
      <c r="D57" s="72"/>
      <c r="E57" s="72"/>
      <c r="F57" s="71"/>
      <c r="G57" s="71"/>
    </row>
    <row r="58" spans="1:7" ht="15" customHeight="1" x14ac:dyDescent="0.25">
      <c r="D58" s="53"/>
      <c r="E58" s="53"/>
      <c r="F58" s="68"/>
      <c r="G58" s="68"/>
    </row>
    <row r="59" spans="1:7" ht="15" customHeight="1" x14ac:dyDescent="0.25">
      <c r="C59" s="74" t="s">
        <v>94</v>
      </c>
      <c r="D59" s="96">
        <f>+D49</f>
        <v>6000</v>
      </c>
      <c r="E59" s="96">
        <f>+E49</f>
        <v>25000</v>
      </c>
      <c r="F59" s="96" t="s">
        <v>76</v>
      </c>
      <c r="G59" s="96" t="s">
        <v>76</v>
      </c>
    </row>
    <row r="60" spans="1:7" ht="15" customHeight="1" x14ac:dyDescent="0.25">
      <c r="B60" s="73"/>
      <c r="C60" s="50" t="s">
        <v>95</v>
      </c>
      <c r="D60" s="104" t="s">
        <v>97</v>
      </c>
      <c r="E60" s="104" t="s">
        <v>97</v>
      </c>
      <c r="F60" s="105" t="s">
        <v>96</v>
      </c>
      <c r="G60" s="104" t="s">
        <v>97</v>
      </c>
    </row>
    <row r="61" spans="1:7" ht="15" customHeight="1" x14ac:dyDescent="0.25">
      <c r="G61" s="21"/>
    </row>
    <row r="62" spans="1:7" ht="15" customHeight="1" x14ac:dyDescent="0.25">
      <c r="D62" s="66"/>
      <c r="E62" s="66"/>
      <c r="F62" s="66"/>
      <c r="G62" s="66"/>
    </row>
    <row r="63" spans="1:7" ht="15" customHeight="1" x14ac:dyDescent="0.25">
      <c r="D63" s="66"/>
      <c r="E63" s="66"/>
      <c r="F63" s="66"/>
      <c r="G63" s="66"/>
    </row>
    <row r="64" spans="1:7" ht="15" customHeight="1" x14ac:dyDescent="0.25">
      <c r="D64" s="66"/>
      <c r="E64" s="66"/>
      <c r="F64" s="66"/>
      <c r="G64" s="66"/>
    </row>
    <row r="65" spans="1:7" ht="15" customHeight="1" x14ac:dyDescent="0.25">
      <c r="D65" s="66"/>
      <c r="E65" s="66"/>
      <c r="F65" s="66"/>
      <c r="G65" s="66"/>
    </row>
    <row r="66" spans="1:7" ht="15" customHeight="1" x14ac:dyDescent="0.25">
      <c r="D66" s="66"/>
      <c r="E66" s="66"/>
      <c r="F66" s="66"/>
      <c r="G66" s="66"/>
    </row>
    <row r="67" spans="1:7" ht="15" customHeight="1" x14ac:dyDescent="0.25">
      <c r="D67" s="66"/>
      <c r="E67" s="66"/>
      <c r="F67" s="66"/>
      <c r="G67" s="66"/>
    </row>
    <row r="68" spans="1:7" ht="15" customHeight="1" x14ac:dyDescent="0.25">
      <c r="D68" s="37" t="s">
        <v>56</v>
      </c>
      <c r="E68" s="37" t="s">
        <v>57</v>
      </c>
      <c r="F68" s="37" t="s">
        <v>58</v>
      </c>
      <c r="G68" s="43" t="s">
        <v>59</v>
      </c>
    </row>
    <row r="69" spans="1:7" ht="15" customHeight="1" x14ac:dyDescent="0.25">
      <c r="D69" s="75"/>
      <c r="E69" s="75"/>
      <c r="F69" s="75"/>
      <c r="G69" s="76"/>
    </row>
    <row r="70" spans="1:7" ht="15" customHeight="1" x14ac:dyDescent="0.25">
      <c r="A70" s="77" t="s">
        <v>77</v>
      </c>
      <c r="D70" s="68"/>
      <c r="E70" s="68"/>
      <c r="F70" s="68"/>
      <c r="G70" s="68"/>
    </row>
    <row r="71" spans="1:7" ht="15" customHeight="1" x14ac:dyDescent="0.25">
      <c r="A71" s="21" t="s">
        <v>98</v>
      </c>
      <c r="D71" s="68"/>
      <c r="E71" s="68"/>
      <c r="F71" s="68"/>
      <c r="G71" s="68"/>
    </row>
    <row r="72" spans="1:7" ht="15" customHeight="1" x14ac:dyDescent="0.25">
      <c r="A72" s="21" t="s">
        <v>99</v>
      </c>
      <c r="D72" s="72">
        <f>+D49</f>
        <v>6000</v>
      </c>
      <c r="E72" s="72">
        <f>+E49</f>
        <v>25000</v>
      </c>
      <c r="F72" s="72">
        <f>+F48</f>
        <v>5000</v>
      </c>
      <c r="G72" s="72">
        <f>+G48</f>
        <v>20000</v>
      </c>
    </row>
    <row r="73" spans="1:7" ht="15" customHeight="1" x14ac:dyDescent="0.25">
      <c r="A73" s="78" t="s">
        <v>78</v>
      </c>
      <c r="B73" s="78"/>
      <c r="D73" s="90"/>
      <c r="E73" s="90"/>
      <c r="F73" s="90"/>
      <c r="G73" s="90"/>
    </row>
    <row r="74" spans="1:7" ht="15" customHeight="1" x14ac:dyDescent="0.25">
      <c r="A74" s="78"/>
      <c r="C74" s="79" t="s">
        <v>79</v>
      </c>
      <c r="D74" s="80">
        <f>-D59</f>
        <v>-6000</v>
      </c>
      <c r="E74" s="80">
        <f>-E59</f>
        <v>-25000</v>
      </c>
      <c r="F74" s="80" t="s">
        <v>76</v>
      </c>
      <c r="G74" s="80" t="s">
        <v>76</v>
      </c>
    </row>
    <row r="75" spans="1:7" ht="15" customHeight="1" x14ac:dyDescent="0.25">
      <c r="A75" s="78"/>
      <c r="C75" s="81" t="s">
        <v>80</v>
      </c>
      <c r="D75" s="99" t="s">
        <v>97</v>
      </c>
      <c r="E75" s="99" t="s">
        <v>97</v>
      </c>
      <c r="F75" s="102" t="s">
        <v>96</v>
      </c>
      <c r="G75" s="99" t="s">
        <v>97</v>
      </c>
    </row>
    <row r="76" spans="1:7" ht="15" customHeight="1" x14ac:dyDescent="0.25">
      <c r="A76" s="82"/>
      <c r="B76" s="82"/>
      <c r="D76" s="91">
        <f>+D72+D74</f>
        <v>0</v>
      </c>
      <c r="E76" s="91">
        <f>+E72+E74</f>
        <v>0</v>
      </c>
      <c r="F76" s="91">
        <f>+F72</f>
        <v>5000</v>
      </c>
      <c r="G76" s="91">
        <f>+G72</f>
        <v>20000</v>
      </c>
    </row>
    <row r="77" spans="1:7" ht="15" customHeight="1" x14ac:dyDescent="0.25">
      <c r="A77" s="21" t="s">
        <v>81</v>
      </c>
      <c r="D77" s="72"/>
      <c r="E77" s="72"/>
      <c r="F77" s="72"/>
      <c r="G77" s="72"/>
    </row>
    <row r="78" spans="1:7" ht="15" customHeight="1" x14ac:dyDescent="0.25">
      <c r="A78" s="21" t="s">
        <v>101</v>
      </c>
      <c r="D78" s="83" t="s">
        <v>100</v>
      </c>
      <c r="E78" s="83" t="s">
        <v>100</v>
      </c>
      <c r="F78" s="83" t="s">
        <v>100</v>
      </c>
      <c r="G78" s="83" t="s">
        <v>100</v>
      </c>
    </row>
    <row r="79" spans="1:7" ht="15" customHeight="1" x14ac:dyDescent="0.25">
      <c r="A79" s="21" t="s">
        <v>102</v>
      </c>
      <c r="D79" s="100" t="str">
        <f>+D50</f>
        <v>aucun</v>
      </c>
      <c r="E79" s="100" t="str">
        <f>+E50</f>
        <v>2 %</v>
      </c>
      <c r="F79" s="100" t="str">
        <f>+F50</f>
        <v>aucun</v>
      </c>
      <c r="G79" s="100" t="str">
        <f>+G50</f>
        <v>1 %</v>
      </c>
    </row>
    <row r="80" spans="1:7" ht="15" customHeight="1" x14ac:dyDescent="0.25">
      <c r="D80" s="84" t="s">
        <v>100</v>
      </c>
      <c r="E80" s="84" t="s">
        <v>82</v>
      </c>
      <c r="F80" s="84" t="s">
        <v>100</v>
      </c>
      <c r="G80" s="84" t="s">
        <v>73</v>
      </c>
    </row>
    <row r="81" spans="1:7" ht="15" customHeight="1" x14ac:dyDescent="0.25">
      <c r="A81" s="21" t="s">
        <v>81</v>
      </c>
      <c r="D81" s="83"/>
      <c r="E81" s="83"/>
      <c r="F81" s="88" t="s">
        <v>110</v>
      </c>
      <c r="G81" s="88" t="s">
        <v>111</v>
      </c>
    </row>
    <row r="82" spans="1:7" ht="15" customHeight="1" x14ac:dyDescent="0.25">
      <c r="A82" s="21" t="s">
        <v>103</v>
      </c>
      <c r="D82" s="85">
        <v>12</v>
      </c>
      <c r="E82" s="85">
        <v>12</v>
      </c>
      <c r="F82" s="85">
        <v>6</v>
      </c>
      <c r="G82" s="85">
        <v>1</v>
      </c>
    </row>
    <row r="83" spans="1:7" ht="15" customHeight="1" x14ac:dyDescent="0.25">
      <c r="A83" s="48" t="s">
        <v>83</v>
      </c>
      <c r="D83" s="86">
        <v>12</v>
      </c>
      <c r="E83" s="86">
        <v>12</v>
      </c>
      <c r="F83" s="86">
        <v>12</v>
      </c>
      <c r="G83" s="86">
        <v>12</v>
      </c>
    </row>
    <row r="84" spans="1:7" ht="15" customHeight="1" x14ac:dyDescent="0.25">
      <c r="D84" s="72"/>
      <c r="E84" s="72"/>
      <c r="F84" s="72"/>
      <c r="G84" s="72"/>
    </row>
    <row r="85" spans="1:7" ht="15" customHeight="1" x14ac:dyDescent="0.25">
      <c r="A85" s="97"/>
      <c r="B85" s="73"/>
      <c r="C85" s="50" t="s">
        <v>95</v>
      </c>
      <c r="D85" s="103">
        <v>0</v>
      </c>
      <c r="E85" s="103">
        <v>0</v>
      </c>
      <c r="F85" s="103">
        <f>+F76*0.04*6/12</f>
        <v>100</v>
      </c>
      <c r="G85" s="103">
        <f>+G76*0.03*1/12</f>
        <v>50</v>
      </c>
    </row>
    <row r="86" spans="1:7" ht="15" customHeight="1" x14ac:dyDescent="0.25">
      <c r="D86" s="87" t="s">
        <v>105</v>
      </c>
      <c r="E86" s="88"/>
      <c r="F86" s="88" t="s">
        <v>106</v>
      </c>
      <c r="G86" s="88"/>
    </row>
    <row r="87" spans="1:7" ht="15" customHeight="1" x14ac:dyDescent="0.25">
      <c r="D87" s="92"/>
      <c r="E87" s="88" t="s">
        <v>84</v>
      </c>
      <c r="F87" s="93"/>
      <c r="G87" s="89" t="s">
        <v>107</v>
      </c>
    </row>
    <row r="88" spans="1:7" ht="15" customHeight="1" x14ac:dyDescent="0.25">
      <c r="G88" s="66"/>
    </row>
    <row r="89" spans="1:7" ht="15" customHeight="1" x14ac:dyDescent="0.25">
      <c r="A89" s="1"/>
      <c r="B89" s="1"/>
      <c r="G89" s="66"/>
    </row>
  </sheetData>
  <mergeCells count="1">
    <mergeCell ref="E11:G11"/>
  </mergeCells>
  <pageMargins left="0.98425196850393704" right="0.98425196850393704" top="0.98425196850393704" bottom="0.98425196850393704" header="0.51181102362204722" footer="0.51181102362204722"/>
  <pageSetup scale="96" fitToHeight="0" orientation="portrait" r:id="rId1"/>
  <headerFooter alignWithMargins="0"/>
  <rowBreaks count="1" manualBreakCount="1">
    <brk id="42" max="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1"/>
  <sheetViews>
    <sheetView zoomScale="130" zoomScaleNormal="130" workbookViewId="0">
      <selection activeCell="E45" sqref="E45"/>
    </sheetView>
  </sheetViews>
  <sheetFormatPr baseColWidth="10" defaultRowHeight="15" x14ac:dyDescent="0.25"/>
  <cols>
    <col min="1" max="1" width="6.21875" style="7" customWidth="1"/>
    <col min="2" max="3" width="11.5546875" style="8"/>
    <col min="4" max="4" width="19.5546875" style="8" customWidth="1"/>
    <col min="5" max="5" width="10.6640625" style="8" customWidth="1"/>
    <col min="6" max="6" width="13.33203125" style="9" customWidth="1"/>
    <col min="7" max="7" width="2.33203125" style="8" customWidth="1"/>
    <col min="8" max="16384" width="11.5546875" style="8"/>
  </cols>
  <sheetData>
    <row r="1" spans="1:6" ht="18.75" x14ac:dyDescent="0.3">
      <c r="B1" s="3"/>
      <c r="C1" s="3"/>
      <c r="D1" s="3"/>
      <c r="E1" s="3"/>
      <c r="F1" s="3"/>
    </row>
    <row r="2" spans="1:6" ht="18.75" x14ac:dyDescent="0.3">
      <c r="B2" s="3"/>
      <c r="C2" s="3"/>
      <c r="D2" s="3"/>
      <c r="E2" s="3"/>
      <c r="F2" s="3"/>
    </row>
    <row r="3" spans="1:6" ht="15.75" x14ac:dyDescent="0.25">
      <c r="A3" s="5" t="s">
        <v>16</v>
      </c>
      <c r="B3" s="1"/>
      <c r="C3" s="1"/>
      <c r="D3" s="1"/>
      <c r="E3" s="1"/>
      <c r="F3" s="2"/>
    </row>
    <row r="4" spans="1:6" ht="15.75" x14ac:dyDescent="0.25">
      <c r="B4" s="4" t="s">
        <v>14</v>
      </c>
      <c r="C4" s="4"/>
      <c r="D4" s="4"/>
      <c r="E4" s="4"/>
      <c r="F4" s="4">
        <v>42961</v>
      </c>
    </row>
    <row r="5" spans="1:6" ht="15.75" x14ac:dyDescent="0.25">
      <c r="A5" s="13" t="s">
        <v>12</v>
      </c>
      <c r="C5" s="4"/>
      <c r="D5" s="4"/>
      <c r="E5" s="4"/>
      <c r="F5" s="4"/>
    </row>
    <row r="6" spans="1:6" ht="15.75" x14ac:dyDescent="0.25">
      <c r="A6" s="35" t="s">
        <v>42</v>
      </c>
      <c r="B6" s="4" t="s">
        <v>0</v>
      </c>
      <c r="C6" s="4"/>
      <c r="D6" s="4"/>
      <c r="E6" s="4">
        <v>12131</v>
      </c>
      <c r="F6" s="36"/>
    </row>
    <row r="7" spans="1:6" ht="15.75" x14ac:dyDescent="0.25">
      <c r="B7" s="4" t="s">
        <v>38</v>
      </c>
      <c r="C7" s="4"/>
      <c r="D7" s="4"/>
      <c r="E7" s="27">
        <v>24588</v>
      </c>
      <c r="F7" s="4"/>
    </row>
    <row r="8" spans="1:6" ht="15.75" x14ac:dyDescent="0.25">
      <c r="B8" s="4" t="s">
        <v>30</v>
      </c>
      <c r="C8" s="4"/>
      <c r="D8" s="4"/>
      <c r="E8" s="4">
        <v>1000</v>
      </c>
      <c r="F8" s="4"/>
    </row>
    <row r="9" spans="1:6" ht="15.75" x14ac:dyDescent="0.25">
      <c r="B9" s="4" t="s">
        <v>1</v>
      </c>
      <c r="C9" s="4"/>
      <c r="D9" s="4"/>
      <c r="E9" s="4">
        <v>537</v>
      </c>
      <c r="F9" s="4"/>
    </row>
    <row r="10" spans="1:6" ht="15.75" x14ac:dyDescent="0.25">
      <c r="B10" s="4" t="s">
        <v>5</v>
      </c>
      <c r="C10" s="4"/>
      <c r="D10" s="4"/>
      <c r="E10" s="34">
        <v>470</v>
      </c>
      <c r="F10" s="4"/>
    </row>
    <row r="11" spans="1:6" ht="15.75" x14ac:dyDescent="0.25">
      <c r="B11" s="4" t="s">
        <v>31</v>
      </c>
      <c r="C11" s="4"/>
      <c r="D11" s="4"/>
      <c r="E11" s="4">
        <v>5845</v>
      </c>
      <c r="F11" s="4"/>
    </row>
    <row r="12" spans="1:6" ht="15.75" x14ac:dyDescent="0.25">
      <c r="B12" s="4" t="s">
        <v>6</v>
      </c>
      <c r="C12" s="4"/>
      <c r="D12" s="4"/>
      <c r="E12" s="30">
        <v>3772</v>
      </c>
      <c r="F12" s="4"/>
    </row>
    <row r="13" spans="1:6" ht="15.75" x14ac:dyDescent="0.25">
      <c r="B13" s="4" t="s">
        <v>35</v>
      </c>
      <c r="C13" s="4"/>
      <c r="D13" s="4"/>
      <c r="E13" s="4">
        <v>620</v>
      </c>
      <c r="F13" s="4"/>
    </row>
    <row r="14" spans="1:6" ht="15.75" x14ac:dyDescent="0.25">
      <c r="B14" s="4" t="s">
        <v>8</v>
      </c>
      <c r="C14" s="4"/>
      <c r="D14" s="4"/>
      <c r="E14" s="33">
        <f>+E46</f>
        <v>422.2800000000002</v>
      </c>
      <c r="F14" s="29" t="s">
        <v>28</v>
      </c>
    </row>
    <row r="15" spans="1:6" ht="15.75" x14ac:dyDescent="0.25">
      <c r="B15" s="4" t="s">
        <v>36</v>
      </c>
      <c r="C15" s="4"/>
      <c r="D15" s="4"/>
      <c r="E15" s="4">
        <v>8856</v>
      </c>
      <c r="F15" s="4"/>
    </row>
    <row r="16" spans="1:6" ht="15.75" x14ac:dyDescent="0.25">
      <c r="B16" s="4" t="s">
        <v>9</v>
      </c>
      <c r="C16" s="4"/>
      <c r="D16" s="4"/>
      <c r="E16" s="4">
        <v>350</v>
      </c>
      <c r="F16" s="4"/>
    </row>
    <row r="17" spans="1:6" ht="15.75" x14ac:dyDescent="0.25">
      <c r="B17" s="4" t="s">
        <v>32</v>
      </c>
      <c r="C17" s="4"/>
      <c r="D17" s="4"/>
      <c r="E17" s="11">
        <v>3920</v>
      </c>
      <c r="F17" s="4">
        <f>SUM(E6:E17)</f>
        <v>62511.28</v>
      </c>
    </row>
    <row r="18" spans="1:6" ht="15.75" x14ac:dyDescent="0.25">
      <c r="A18" s="13" t="s">
        <v>13</v>
      </c>
      <c r="B18" s="6"/>
      <c r="C18" s="4"/>
      <c r="D18" s="4"/>
      <c r="E18" s="4"/>
      <c r="F18" s="4"/>
    </row>
    <row r="19" spans="1:6" ht="15.75" x14ac:dyDescent="0.25">
      <c r="A19" s="35" t="s">
        <v>43</v>
      </c>
      <c r="B19" s="4" t="s">
        <v>2</v>
      </c>
      <c r="C19" s="4"/>
      <c r="D19" s="4"/>
      <c r="E19" s="4">
        <v>-3658</v>
      </c>
      <c r="F19" s="4"/>
    </row>
    <row r="20" spans="1:6" ht="15.75" x14ac:dyDescent="0.25">
      <c r="B20" s="4" t="s">
        <v>37</v>
      </c>
      <c r="C20" s="4"/>
      <c r="D20" s="4"/>
      <c r="E20" s="27">
        <v>-12650</v>
      </c>
      <c r="F20" s="4"/>
    </row>
    <row r="21" spans="1:6" ht="15.75" x14ac:dyDescent="0.25">
      <c r="B21" s="4" t="s">
        <v>29</v>
      </c>
      <c r="C21" s="4"/>
      <c r="D21" s="4"/>
      <c r="E21" s="34">
        <v>-5400</v>
      </c>
      <c r="F21" s="4">
        <f>SUM(E19:E21)</f>
        <v>-21708</v>
      </c>
    </row>
    <row r="23" spans="1:6" ht="16.5" thickBot="1" x14ac:dyDescent="0.3">
      <c r="B23" s="1" t="s">
        <v>15</v>
      </c>
      <c r="F23" s="12">
        <f>SUM(F4:F21)</f>
        <v>83764.28</v>
      </c>
    </row>
    <row r="24" spans="1:6" ht="16.5" thickTop="1" x14ac:dyDescent="0.25">
      <c r="B24" s="1"/>
      <c r="F24" s="14"/>
    </row>
    <row r="25" spans="1:6" x14ac:dyDescent="0.25">
      <c r="F25" s="10"/>
    </row>
    <row r="26" spans="1:6" ht="15.75" x14ac:dyDescent="0.25">
      <c r="A26" s="5" t="s">
        <v>17</v>
      </c>
    </row>
    <row r="27" spans="1:6" ht="16.5" thickBot="1" x14ac:dyDescent="0.3">
      <c r="B27" s="1" t="s">
        <v>33</v>
      </c>
      <c r="C27" s="1"/>
      <c r="D27" s="1"/>
      <c r="E27" s="1"/>
      <c r="F27" s="12">
        <v>3658</v>
      </c>
    </row>
    <row r="28" spans="1:6" ht="16.5" thickTop="1" x14ac:dyDescent="0.25">
      <c r="B28" s="28" t="s">
        <v>34</v>
      </c>
    </row>
    <row r="31" spans="1:6" ht="15.75" x14ac:dyDescent="0.25">
      <c r="A31" s="15" t="s">
        <v>18</v>
      </c>
      <c r="B31" s="1"/>
      <c r="C31" s="1"/>
      <c r="D31" s="1"/>
      <c r="E31" s="1"/>
      <c r="F31" s="2"/>
    </row>
    <row r="32" spans="1:6" ht="15.75" x14ac:dyDescent="0.25">
      <c r="A32" s="1" t="s">
        <v>22</v>
      </c>
      <c r="B32" s="1"/>
      <c r="C32" s="1"/>
      <c r="D32" s="1"/>
      <c r="E32" s="1"/>
      <c r="F32" s="2"/>
    </row>
    <row r="33" spans="1:6" ht="15.75" x14ac:dyDescent="0.25">
      <c r="A33" s="1" t="s">
        <v>7</v>
      </c>
      <c r="B33" s="1"/>
      <c r="C33" s="1"/>
      <c r="D33" s="1"/>
      <c r="E33" s="30">
        <f>5029*9/12</f>
        <v>3771.75</v>
      </c>
      <c r="F33" s="2"/>
    </row>
    <row r="34" spans="1:6" ht="15.75" x14ac:dyDescent="0.25">
      <c r="A34" s="1"/>
      <c r="B34" s="1"/>
      <c r="C34" s="1"/>
      <c r="D34" s="1"/>
      <c r="E34" s="4"/>
      <c r="F34" s="2"/>
    </row>
    <row r="35" spans="1:6" ht="15.75" x14ac:dyDescent="0.25">
      <c r="A35" s="15" t="s">
        <v>19</v>
      </c>
      <c r="B35" s="1"/>
      <c r="C35" s="1"/>
      <c r="D35" s="1"/>
      <c r="E35" s="4"/>
      <c r="F35" s="2"/>
    </row>
    <row r="36" spans="1:6" ht="15.75" x14ac:dyDescent="0.25">
      <c r="A36" s="114" t="s">
        <v>23</v>
      </c>
      <c r="B36" s="114"/>
      <c r="C36" s="114"/>
      <c r="D36" s="114"/>
      <c r="E36" s="114"/>
      <c r="F36" s="2"/>
    </row>
    <row r="37" spans="1:6" ht="15.75" x14ac:dyDescent="0.25">
      <c r="A37" s="114"/>
      <c r="B37" s="114"/>
      <c r="C37" s="114"/>
      <c r="D37" s="114"/>
      <c r="E37" s="114"/>
      <c r="F37" s="2"/>
    </row>
    <row r="38" spans="1:6" ht="15.75" x14ac:dyDescent="0.25">
      <c r="A38" s="16"/>
      <c r="B38" s="16"/>
      <c r="C38" s="16"/>
      <c r="D38" s="16"/>
      <c r="E38" s="16"/>
      <c r="F38" s="2"/>
    </row>
    <row r="39" spans="1:6" ht="15.75" x14ac:dyDescent="0.25">
      <c r="A39" s="15" t="s">
        <v>20</v>
      </c>
      <c r="B39" s="1"/>
      <c r="C39" s="1"/>
      <c r="D39" s="1"/>
      <c r="E39" s="1"/>
      <c r="F39" s="2"/>
    </row>
    <row r="40" spans="1:6" ht="15.75" x14ac:dyDescent="0.25">
      <c r="A40" s="1" t="s">
        <v>25</v>
      </c>
      <c r="B40" s="1"/>
      <c r="C40" s="1"/>
      <c r="D40" s="1"/>
      <c r="E40" s="1"/>
      <c r="F40" s="2"/>
    </row>
    <row r="41" spans="1:6" ht="15.75" x14ac:dyDescent="0.25">
      <c r="A41" s="1" t="s">
        <v>26</v>
      </c>
      <c r="B41" s="1"/>
      <c r="C41" s="1"/>
      <c r="D41" s="1"/>
      <c r="E41" s="1"/>
      <c r="F41" s="2"/>
    </row>
    <row r="42" spans="1:6" ht="15.75" x14ac:dyDescent="0.25">
      <c r="A42" s="1" t="s">
        <v>3</v>
      </c>
      <c r="B42" s="1"/>
      <c r="C42" s="1"/>
      <c r="D42" s="1"/>
      <c r="E42" s="4">
        <v>1863</v>
      </c>
      <c r="F42" s="26" t="s">
        <v>40</v>
      </c>
    </row>
    <row r="43" spans="1:6" ht="15.75" x14ac:dyDescent="0.25">
      <c r="A43" s="17" t="s">
        <v>24</v>
      </c>
      <c r="B43" s="18"/>
      <c r="C43" s="18"/>
      <c r="D43" s="18"/>
      <c r="E43" s="19"/>
      <c r="F43" s="2"/>
    </row>
    <row r="44" spans="1:6" ht="15.75" x14ac:dyDescent="0.25">
      <c r="A44" s="20"/>
      <c r="B44" s="21" t="s">
        <v>41</v>
      </c>
      <c r="C44" s="21"/>
      <c r="D44" s="21"/>
      <c r="E44" s="22"/>
      <c r="F44" s="32">
        <f>1863/0.75</f>
        <v>2484</v>
      </c>
    </row>
    <row r="45" spans="1:6" ht="15.75" x14ac:dyDescent="0.25">
      <c r="A45" s="23"/>
      <c r="B45" s="24" t="s">
        <v>44</v>
      </c>
      <c r="C45" s="24"/>
      <c r="D45" s="24"/>
      <c r="E45" s="25">
        <f>-F44*0.58</f>
        <v>-1440.7199999999998</v>
      </c>
      <c r="F45" s="26" t="s">
        <v>27</v>
      </c>
    </row>
    <row r="46" spans="1:6" ht="16.5" thickBot="1" x14ac:dyDescent="0.3">
      <c r="A46" s="1" t="s">
        <v>4</v>
      </c>
      <c r="B46" s="1"/>
      <c r="C46" s="1"/>
      <c r="D46" s="1"/>
      <c r="E46" s="31">
        <f>SUM(E42:E45)</f>
        <v>422.2800000000002</v>
      </c>
      <c r="F46" s="26" t="s">
        <v>28</v>
      </c>
    </row>
    <row r="47" spans="1:6" ht="16.5" thickTop="1" x14ac:dyDescent="0.25">
      <c r="A47" s="1"/>
      <c r="B47" s="1"/>
      <c r="C47" s="1"/>
      <c r="D47" s="1"/>
      <c r="E47" s="1"/>
      <c r="F47" s="2"/>
    </row>
    <row r="48" spans="1:6" ht="15.75" x14ac:dyDescent="0.25">
      <c r="A48" s="15" t="s">
        <v>21</v>
      </c>
      <c r="B48" s="1"/>
      <c r="C48" s="1"/>
      <c r="D48" s="1"/>
      <c r="E48" s="1"/>
      <c r="F48" s="2"/>
    </row>
    <row r="49" spans="1:6" ht="15.75" x14ac:dyDescent="0.25">
      <c r="A49" s="1" t="s">
        <v>10</v>
      </c>
      <c r="B49" s="1"/>
      <c r="C49" s="1"/>
      <c r="D49" s="1"/>
      <c r="E49" s="1"/>
      <c r="F49" s="2"/>
    </row>
    <row r="50" spans="1:6" ht="15.75" x14ac:dyDescent="0.25">
      <c r="A50" s="1" t="s">
        <v>11</v>
      </c>
      <c r="B50" s="1"/>
      <c r="C50" s="1"/>
      <c r="D50" s="1"/>
      <c r="E50" s="1"/>
      <c r="F50" s="2"/>
    </row>
    <row r="51" spans="1:6" ht="15.75" x14ac:dyDescent="0.25">
      <c r="A51" s="1" t="s">
        <v>39</v>
      </c>
      <c r="B51" s="1"/>
      <c r="C51" s="1"/>
      <c r="D51" s="1"/>
      <c r="E51" s="1"/>
      <c r="F51" s="2"/>
    </row>
    <row r="52" spans="1:6" ht="15.75" x14ac:dyDescent="0.25">
      <c r="A52" s="1"/>
      <c r="B52" s="1"/>
      <c r="C52" s="1"/>
      <c r="D52" s="1"/>
      <c r="E52" s="1"/>
      <c r="F52" s="2"/>
    </row>
    <row r="53" spans="1:6" ht="15.75" x14ac:dyDescent="0.25">
      <c r="A53" s="1"/>
      <c r="B53" s="1"/>
      <c r="C53" s="1"/>
      <c r="D53" s="1"/>
      <c r="E53" s="1"/>
      <c r="F53" s="2"/>
    </row>
    <row r="54" spans="1:6" ht="15.75" x14ac:dyDescent="0.25">
      <c r="A54" s="1"/>
      <c r="B54" s="1"/>
      <c r="C54" s="1"/>
      <c r="D54" s="1"/>
      <c r="E54" s="1"/>
      <c r="F54" s="2"/>
    </row>
    <row r="55" spans="1:6" ht="15.75" x14ac:dyDescent="0.25">
      <c r="A55" s="1"/>
      <c r="B55" s="1"/>
      <c r="C55" s="1"/>
      <c r="D55" s="1"/>
      <c r="E55" s="1"/>
      <c r="F55" s="2"/>
    </row>
    <row r="56" spans="1:6" ht="15.75" x14ac:dyDescent="0.25">
      <c r="A56" s="1"/>
      <c r="B56" s="1"/>
      <c r="C56" s="1"/>
      <c r="D56" s="1"/>
      <c r="E56" s="1"/>
      <c r="F56" s="2"/>
    </row>
    <row r="57" spans="1:6" ht="15.75" x14ac:dyDescent="0.25">
      <c r="A57" s="1"/>
      <c r="B57" s="1"/>
      <c r="C57" s="1"/>
      <c r="D57" s="1"/>
      <c r="E57" s="1"/>
      <c r="F57" s="2"/>
    </row>
    <row r="58" spans="1:6" ht="15.75" x14ac:dyDescent="0.25">
      <c r="A58" s="1"/>
      <c r="B58" s="1"/>
      <c r="C58" s="1"/>
      <c r="D58" s="1"/>
      <c r="E58" s="1"/>
      <c r="F58" s="2"/>
    </row>
    <row r="59" spans="1:6" ht="15.75" x14ac:dyDescent="0.25">
      <c r="A59" s="1"/>
      <c r="B59" s="1"/>
      <c r="C59" s="1"/>
      <c r="D59" s="1"/>
      <c r="E59" s="1"/>
      <c r="F59" s="2"/>
    </row>
    <row r="60" spans="1:6" ht="15.75" x14ac:dyDescent="0.25">
      <c r="A60" s="1"/>
      <c r="B60" s="1"/>
      <c r="C60" s="1"/>
      <c r="D60" s="1"/>
      <c r="E60" s="1"/>
      <c r="F60" s="2"/>
    </row>
    <row r="61" spans="1:6" ht="15.75" x14ac:dyDescent="0.25">
      <c r="A61" s="1"/>
      <c r="B61" s="1"/>
      <c r="C61" s="1"/>
      <c r="D61" s="1"/>
      <c r="E61" s="1"/>
      <c r="F61" s="2"/>
    </row>
    <row r="62" spans="1:6" ht="15.75" x14ac:dyDescent="0.25">
      <c r="A62" s="1"/>
      <c r="B62" s="1"/>
      <c r="C62" s="1"/>
      <c r="D62" s="1"/>
      <c r="E62" s="1"/>
      <c r="F62" s="2"/>
    </row>
    <row r="63" spans="1:6" ht="15.75" x14ac:dyDescent="0.25">
      <c r="A63" s="1"/>
      <c r="B63" s="1"/>
      <c r="C63" s="1"/>
      <c r="D63" s="1"/>
      <c r="E63" s="1"/>
      <c r="F63" s="2"/>
    </row>
    <row r="64" spans="1:6" ht="15.75" x14ac:dyDescent="0.25">
      <c r="A64" s="1"/>
      <c r="B64" s="1"/>
      <c r="C64" s="1"/>
      <c r="D64" s="1"/>
      <c r="E64" s="1"/>
      <c r="F64" s="2"/>
    </row>
    <row r="65" spans="1:6" ht="15.75" x14ac:dyDescent="0.25">
      <c r="A65" s="1"/>
      <c r="B65" s="1"/>
      <c r="C65" s="1"/>
      <c r="D65" s="1"/>
      <c r="E65" s="1"/>
      <c r="F65" s="2"/>
    </row>
    <row r="66" spans="1:6" ht="15.75" x14ac:dyDescent="0.25">
      <c r="A66" s="1"/>
      <c r="B66" s="1"/>
      <c r="C66" s="1"/>
      <c r="D66" s="1"/>
      <c r="E66" s="1"/>
      <c r="F66" s="2"/>
    </row>
    <row r="67" spans="1:6" ht="15.75" x14ac:dyDescent="0.25">
      <c r="A67" s="1"/>
      <c r="B67" s="1"/>
      <c r="C67" s="1"/>
      <c r="D67" s="1"/>
      <c r="E67" s="1"/>
      <c r="F67" s="2"/>
    </row>
    <row r="68" spans="1:6" ht="15.75" x14ac:dyDescent="0.25">
      <c r="A68" s="1"/>
      <c r="B68" s="1"/>
      <c r="C68" s="1"/>
      <c r="D68" s="1"/>
      <c r="E68" s="1"/>
      <c r="F68" s="2"/>
    </row>
    <row r="69" spans="1:6" ht="15.75" x14ac:dyDescent="0.25">
      <c r="A69" s="1"/>
      <c r="B69" s="1"/>
      <c r="C69" s="1"/>
      <c r="D69" s="1"/>
      <c r="E69" s="1"/>
      <c r="F69" s="2"/>
    </row>
    <row r="70" spans="1:6" ht="15.75" x14ac:dyDescent="0.25">
      <c r="A70" s="1"/>
      <c r="B70" s="1"/>
      <c r="C70" s="1"/>
      <c r="D70" s="1"/>
      <c r="E70" s="1"/>
      <c r="F70" s="2"/>
    </row>
    <row r="71" spans="1:6" ht="15.75" x14ac:dyDescent="0.25">
      <c r="A71" s="1"/>
      <c r="B71" s="1"/>
      <c r="C71" s="1"/>
      <c r="D71" s="1"/>
      <c r="E71" s="1"/>
      <c r="F71" s="2"/>
    </row>
    <row r="72" spans="1:6" ht="15.75" x14ac:dyDescent="0.25">
      <c r="A72" s="1"/>
      <c r="B72" s="1"/>
      <c r="C72" s="1"/>
      <c r="D72" s="1"/>
      <c r="E72" s="1"/>
      <c r="F72" s="2"/>
    </row>
    <row r="73" spans="1:6" ht="15.75" x14ac:dyDescent="0.25">
      <c r="A73" s="1"/>
      <c r="B73" s="1"/>
      <c r="C73" s="1"/>
      <c r="D73" s="1"/>
      <c r="E73" s="1"/>
      <c r="F73" s="2"/>
    </row>
    <row r="74" spans="1:6" ht="15.75" x14ac:dyDescent="0.25">
      <c r="A74" s="1"/>
      <c r="B74" s="1"/>
      <c r="C74" s="1"/>
      <c r="D74" s="1"/>
      <c r="E74" s="1"/>
      <c r="F74" s="2"/>
    </row>
    <row r="75" spans="1:6" ht="15.75" x14ac:dyDescent="0.25">
      <c r="A75" s="1"/>
      <c r="B75" s="1"/>
      <c r="C75" s="1"/>
      <c r="D75" s="1"/>
      <c r="E75" s="1"/>
      <c r="F75" s="2"/>
    </row>
    <row r="76" spans="1:6" ht="15.75" x14ac:dyDescent="0.25">
      <c r="A76" s="1"/>
      <c r="B76" s="1"/>
      <c r="C76" s="1"/>
      <c r="D76" s="1"/>
      <c r="E76" s="1"/>
      <c r="F76" s="2"/>
    </row>
    <row r="77" spans="1:6" ht="15.75" x14ac:dyDescent="0.25">
      <c r="A77" s="1"/>
      <c r="B77" s="1"/>
      <c r="C77" s="1"/>
      <c r="D77" s="1"/>
      <c r="E77" s="1"/>
      <c r="F77" s="2"/>
    </row>
    <row r="78" spans="1:6" ht="15.75" x14ac:dyDescent="0.25">
      <c r="A78" s="1"/>
      <c r="B78" s="1"/>
      <c r="C78" s="1"/>
      <c r="D78" s="1"/>
      <c r="E78" s="1"/>
      <c r="F78" s="2"/>
    </row>
    <row r="79" spans="1:6" ht="15.75" x14ac:dyDescent="0.25">
      <c r="A79" s="1"/>
      <c r="B79" s="1"/>
      <c r="C79" s="1"/>
      <c r="D79" s="1"/>
      <c r="E79" s="1"/>
      <c r="F79" s="2"/>
    </row>
    <row r="80" spans="1:6" ht="15.75" x14ac:dyDescent="0.25">
      <c r="A80" s="1"/>
      <c r="B80" s="1"/>
      <c r="C80" s="1"/>
      <c r="D80" s="1"/>
      <c r="E80" s="1"/>
      <c r="F80" s="2"/>
    </row>
    <row r="81" spans="1:6" ht="15.75" x14ac:dyDescent="0.25">
      <c r="A81" s="1"/>
      <c r="B81" s="1"/>
      <c r="C81" s="1"/>
      <c r="D81" s="1"/>
      <c r="E81" s="1"/>
      <c r="F81" s="2"/>
    </row>
  </sheetData>
  <mergeCells count="1">
    <mergeCell ref="A36:E37"/>
  </mergeCells>
  <pageMargins left="0.98425196850393704" right="0.98425196850393704" top="0.98425196850393704" bottom="0.98425196850393704" header="0.51181102362204722" footer="0.51181102362204722"/>
  <pageSetup scale="94" fitToHeight="0" orientation="portrait" r:id="rId1"/>
  <headerFooter alignWithMargins="0"/>
  <rowBreaks count="1" manualBreakCount="1">
    <brk id="30"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E135901A0B594AA1B1CD7CD0BBC823" ma:contentTypeVersion="14" ma:contentTypeDescription="Crée un document." ma:contentTypeScope="" ma:versionID="6ebb50cb9208cbe8a7850f36b952d5ae">
  <xsd:schema xmlns:xsd="http://www.w3.org/2001/XMLSchema" xmlns:xs="http://www.w3.org/2001/XMLSchema" xmlns:p="http://schemas.microsoft.com/office/2006/metadata/properties" xmlns:ns3="fb6b5eda-5c64-413a-b0f8-523ccac12f5c" xmlns:ns4="a741cbf7-6fd3-431e-a913-08346dcfe6cb" targetNamespace="http://schemas.microsoft.com/office/2006/metadata/properties" ma:root="true" ma:fieldsID="34654ff2e2e90009dc918346c88ec5ff" ns3:_="" ns4:_="">
    <xsd:import namespace="fb6b5eda-5c64-413a-b0f8-523ccac12f5c"/>
    <xsd:import namespace="a741cbf7-6fd3-431e-a913-08346dcfe6c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5eda-5c64-413a-b0f8-523ccac12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41cbf7-6fd3-431e-a913-08346dcfe6c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haringHintHash" ma:index="14"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FDEF4-4C61-46F0-8763-8C6B0BB7E46A}">
  <ds:schemaRefs>
    <ds:schemaRef ds:uri="http://purl.org/dc/terms/"/>
    <ds:schemaRef ds:uri="http://schemas.openxmlformats.org/package/2006/metadata/core-properties"/>
    <ds:schemaRef ds:uri="http://schemas.microsoft.com/office/2006/documentManagement/types"/>
    <ds:schemaRef ds:uri="fb6b5eda-5c64-413a-b0f8-523ccac12f5c"/>
    <ds:schemaRef ds:uri="http://purl.org/dc/elements/1.1/"/>
    <ds:schemaRef ds:uri="http://schemas.microsoft.com/office/2006/metadata/properties"/>
    <ds:schemaRef ds:uri="http://schemas.microsoft.com/office/infopath/2007/PartnerControls"/>
    <ds:schemaRef ds:uri="a741cbf7-6fd3-431e-a913-08346dcfe6cb"/>
    <ds:schemaRef ds:uri="http://www.w3.org/XML/1998/namespace"/>
    <ds:schemaRef ds:uri="http://purl.org/dc/dcmitype/"/>
  </ds:schemaRefs>
</ds:datastoreItem>
</file>

<file path=customXml/itemProps2.xml><?xml version="1.0" encoding="utf-8"?>
<ds:datastoreItem xmlns:ds="http://schemas.openxmlformats.org/officeDocument/2006/customXml" ds:itemID="{85087EF2-D259-4A07-99DD-E39F0C63BB05}">
  <ds:schemaRefs>
    <ds:schemaRef ds:uri="http://schemas.microsoft.com/sharepoint/v3/contenttype/forms"/>
  </ds:schemaRefs>
</ds:datastoreItem>
</file>

<file path=customXml/itemProps3.xml><?xml version="1.0" encoding="utf-8"?>
<ds:datastoreItem xmlns:ds="http://schemas.openxmlformats.org/officeDocument/2006/customXml" ds:itemID="{9A7272B2-8906-4EE4-9605-3ECE6E56D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5eda-5c64-413a-b0f8-523ccac12f5c"/>
    <ds:schemaRef ds:uri="a741cbf7-6fd3-431e-a913-08346dcfe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Solution</vt:lpstr>
      <vt:lpstr>Solution-H2019</vt:lpstr>
      <vt:lpstr>Solution!Zone_d_impression</vt:lpstr>
    </vt:vector>
  </TitlesOfParts>
  <Company>UQTR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Boivin</dc:creator>
  <cp:lastModifiedBy>Boivin, Nicolas</cp:lastModifiedBy>
  <cp:lastPrinted>2023-01-25T13:42:26Z</cp:lastPrinted>
  <dcterms:created xsi:type="dcterms:W3CDTF">2005-07-05T19:14:21Z</dcterms:created>
  <dcterms:modified xsi:type="dcterms:W3CDTF">2025-08-19T14:47:03Z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0x010100F1E135901A0B594AA1B1CD7CD0BBC823</vt:lpwstr>
  </property>
</Properties>
</file>