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Users\clermoet\Documents\0 Simulation Vidéothèque\version 2025\cahier réponse\"/>
    </mc:Choice>
  </mc:AlternateContent>
  <xr:revisionPtr revIDLastSave="0" documentId="13_ncr:1_{9EEEB71B-64A4-4699-BFD7-4EA489C02ED2}" xr6:coauthVersionLast="47" xr6:coauthVersionMax="47" xr10:uidLastSave="{00000000-0000-0000-0000-000000000000}"/>
  <bookViews>
    <workbookView xWindow="-38520" yWindow="-2580" windowWidth="38640" windowHeight="21120" tabRatio="817" activeTab="10" xr2:uid="{00000000-000D-0000-FFFF-FFFF00000000}"/>
  </bookViews>
  <sheets>
    <sheet name="Page titre" sheetId="18" r:id="rId1"/>
    <sheet name="GLG" sheetId="1" r:id="rId2"/>
    <sheet name="Auxiliaires" sheetId="15" r:id="rId3"/>
    <sheet name="J5-J10" sheetId="2" r:id="rId4"/>
    <sheet name="V12" sheetId="3" r:id="rId5"/>
    <sheet name="A35" sheetId="4" r:id="rId6"/>
    <sheet name="P13-P14" sheetId="13" r:id="rId7"/>
    <sheet name="E12" sheetId="6" r:id="rId8"/>
    <sheet name="D97-D98" sheetId="7" r:id="rId9"/>
    <sheet name="Chiffrier" sheetId="9" r:id="rId10"/>
    <sheet name="États financiers" sheetId="10" r:id="rId11"/>
    <sheet name="Listes clients-fournisseurs" sheetId="17" r:id="rId12"/>
    <sheet name="BV" sheetId="11" r:id="rId13"/>
    <sheet name="Analyse" sheetId="12" r:id="rId14"/>
  </sheets>
  <definedNames>
    <definedName name="_xlnm.Print_Area" localSheetId="13">Analyse!$A$1:$H$35</definedName>
    <definedName name="_xlnm.Print_Area" localSheetId="2">Auxiliaires!$A$1:$H$171</definedName>
    <definedName name="_xlnm.Print_Area" localSheetId="8">'D97-D98'!$A$1:$O$80</definedName>
    <definedName name="_xlnm.Print_Area" localSheetId="7">'E12'!$A$1:$N$38</definedName>
    <definedName name="_xlnm.Print_Area" localSheetId="10">'États financiers'!$A$1:$G$370</definedName>
    <definedName name="_xlnm.Print_Area" localSheetId="1">GLG!$A$1:$H$822</definedName>
    <definedName name="_xlnm.Print_Area" localSheetId="3">'J5-J10'!$A$1:$F$327</definedName>
    <definedName name="_xlnm.Print_Area" localSheetId="6">'P13-P14'!$A$1:$AD$80</definedName>
    <definedName name="_xlnm.Print_Area" localSheetId="0">'Page titre'!$A$1:$B$44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91" i="7" l="1"/>
  <c r="O119" i="7"/>
  <c r="F34" i="15" l="1"/>
  <c r="G34" i="15" s="1"/>
  <c r="F45" i="15"/>
  <c r="G45" i="15" s="1"/>
  <c r="F76" i="15"/>
  <c r="E151" i="15"/>
  <c r="E152" i="15"/>
  <c r="AB57" i="13"/>
  <c r="AC57" i="13"/>
  <c r="AB34" i="13"/>
  <c r="AB38" i="13" s="1"/>
  <c r="AB22" i="13"/>
  <c r="AB21" i="13"/>
  <c r="AB26" i="13" s="1"/>
  <c r="AB10" i="13"/>
  <c r="AC10" i="13"/>
  <c r="Z57" i="13"/>
  <c r="AA57" i="13"/>
  <c r="Z34" i="13"/>
  <c r="Z38" i="13" s="1"/>
  <c r="Z22" i="13"/>
  <c r="Z21" i="13"/>
  <c r="Z10" i="13"/>
  <c r="AA10" i="13"/>
  <c r="Y57" i="13"/>
  <c r="Y34" i="13"/>
  <c r="Y10" i="13"/>
  <c r="V57" i="13"/>
  <c r="V22" i="13"/>
  <c r="V21" i="13"/>
  <c r="W21" i="13" s="1"/>
  <c r="V10" i="13"/>
  <c r="X14" i="13"/>
  <c r="X61" i="13"/>
  <c r="X77" i="13" s="1"/>
  <c r="T61" i="13"/>
  <c r="T77" i="13" s="1"/>
  <c r="S61" i="13"/>
  <c r="S77" i="13" s="1"/>
  <c r="U57" i="13"/>
  <c r="S38" i="13"/>
  <c r="X38" i="13"/>
  <c r="T38" i="13"/>
  <c r="U34" i="13"/>
  <c r="X26" i="13"/>
  <c r="T26" i="13"/>
  <c r="S26" i="13"/>
  <c r="U22" i="13"/>
  <c r="T14" i="13"/>
  <c r="S14" i="13"/>
  <c r="U10" i="13"/>
  <c r="G17" i="6"/>
  <c r="AA34" i="13" l="1"/>
  <c r="AC34" i="13"/>
  <c r="S42" i="13"/>
  <c r="F14" i="17"/>
  <c r="AD9" i="13"/>
  <c r="AD10" i="13"/>
  <c r="T42" i="13"/>
  <c r="AB61" i="13"/>
  <c r="AB77" i="13" s="1"/>
  <c r="AD33" i="13"/>
  <c r="AD22" i="13"/>
  <c r="AB14" i="13"/>
  <c r="AB42" i="13" s="1"/>
  <c r="AD57" i="13"/>
  <c r="Z61" i="13"/>
  <c r="Z77" i="13" s="1"/>
  <c r="Z26" i="13"/>
  <c r="AD21" i="13"/>
  <c r="Z14" i="13"/>
  <c r="W57" i="13"/>
  <c r="V61" i="13"/>
  <c r="V77" i="13" s="1"/>
  <c r="AD56" i="13"/>
  <c r="V34" i="13"/>
  <c r="V38" i="13" s="1"/>
  <c r="V26" i="13"/>
  <c r="W22" i="13"/>
  <c r="W10" i="13"/>
  <c r="V14" i="13"/>
  <c r="X42" i="13"/>
  <c r="Z42" i="13" l="1"/>
  <c r="V42" i="13"/>
  <c r="AD14" i="13"/>
  <c r="W34" i="13"/>
  <c r="AD61" i="13"/>
  <c r="AD77" i="13" s="1"/>
  <c r="AD26" i="13"/>
  <c r="AD34" i="13"/>
  <c r="AD38" i="13" s="1"/>
  <c r="AD42" i="13" l="1"/>
  <c r="E28" i="7"/>
  <c r="M11" i="4"/>
  <c r="L11" i="4"/>
  <c r="J11" i="4" s="1"/>
  <c r="F104" i="15" s="1"/>
  <c r="G10" i="13" l="1"/>
  <c r="I10" i="13"/>
  <c r="K10" i="13"/>
  <c r="N9" i="13"/>
  <c r="O9" i="13" s="1"/>
  <c r="N10" i="13"/>
  <c r="O10" i="13" s="1"/>
  <c r="E14" i="13"/>
  <c r="F14" i="13"/>
  <c r="H14" i="13"/>
  <c r="J14" i="13"/>
  <c r="L14" i="13"/>
  <c r="M14" i="13"/>
  <c r="G22" i="13"/>
  <c r="I22" i="13"/>
  <c r="K22" i="13"/>
  <c r="N21" i="13"/>
  <c r="O21" i="13" s="1"/>
  <c r="N22" i="13"/>
  <c r="O22" i="13" s="1"/>
  <c r="E26" i="13"/>
  <c r="F26" i="13"/>
  <c r="H26" i="13"/>
  <c r="J26" i="13"/>
  <c r="L26" i="13"/>
  <c r="M26" i="13"/>
  <c r="G33" i="13"/>
  <c r="I33" i="13"/>
  <c r="K33" i="13"/>
  <c r="K34" i="13" s="1"/>
  <c r="N33" i="13"/>
  <c r="O33" i="13" s="1"/>
  <c r="F38" i="13"/>
  <c r="H38" i="13"/>
  <c r="L38" i="13"/>
  <c r="M38" i="13"/>
  <c r="E38" i="13"/>
  <c r="G57" i="13"/>
  <c r="I57" i="13"/>
  <c r="K57" i="13"/>
  <c r="N56" i="13"/>
  <c r="O56" i="13" s="1"/>
  <c r="N57" i="13"/>
  <c r="O57" i="13" s="1"/>
  <c r="E61" i="13"/>
  <c r="E77" i="13" s="1"/>
  <c r="F61" i="13"/>
  <c r="F77" i="13" s="1"/>
  <c r="H61" i="13"/>
  <c r="H77" i="13" s="1"/>
  <c r="J61" i="13"/>
  <c r="J77" i="13" s="1"/>
  <c r="L61" i="13"/>
  <c r="L77" i="13" s="1"/>
  <c r="M61" i="13"/>
  <c r="M77" i="13" s="1"/>
  <c r="I34" i="13" l="1"/>
  <c r="G34" i="13"/>
  <c r="E42" i="13"/>
  <c r="F42" i="13"/>
  <c r="O14" i="13"/>
  <c r="O61" i="13"/>
  <c r="O77" i="13" s="1"/>
  <c r="M42" i="13"/>
  <c r="L42" i="13"/>
  <c r="O26" i="13"/>
  <c r="H42" i="13"/>
  <c r="N34" i="13"/>
  <c r="O34" i="13" s="1"/>
  <c r="J38" i="13"/>
  <c r="J42" i="13" s="1"/>
  <c r="O38" i="13" l="1"/>
  <c r="O42" i="13" s="1"/>
  <c r="G19" i="6" l="1"/>
  <c r="M10" i="4"/>
  <c r="M9" i="4"/>
  <c r="K10" i="3"/>
  <c r="K11" i="3"/>
  <c r="K9" i="3"/>
  <c r="J21" i="7" l="1"/>
  <c r="E138" i="15" s="1"/>
  <c r="G138" i="15" s="1"/>
  <c r="J18" i="7"/>
  <c r="J22" i="7"/>
  <c r="I16" i="6"/>
  <c r="F35" i="15" s="1"/>
  <c r="G35" i="15" s="1"/>
  <c r="I15" i="6"/>
  <c r="F22" i="15" s="1"/>
  <c r="G22" i="15" s="1"/>
  <c r="I14" i="6"/>
  <c r="L9" i="4"/>
  <c r="E455" i="1"/>
  <c r="G455" i="1" s="1"/>
  <c r="E456" i="1"/>
  <c r="J9" i="3"/>
  <c r="H9" i="3" s="1"/>
  <c r="E55" i="15" s="1"/>
  <c r="G55" i="15" s="1"/>
  <c r="J10" i="3"/>
  <c r="H10" i="3" s="1"/>
  <c r="J11" i="3"/>
  <c r="L10" i="4"/>
  <c r="J10" i="4" s="1"/>
  <c r="F139" i="15" s="1"/>
  <c r="E25" i="7"/>
  <c r="E24" i="7"/>
  <c r="E17" i="7"/>
  <c r="E14" i="7"/>
  <c r="E19" i="7"/>
  <c r="G191" i="1"/>
  <c r="G407" i="1"/>
  <c r="J26" i="7"/>
  <c r="E127" i="15" s="1"/>
  <c r="G127" i="15" s="1"/>
  <c r="E23" i="7"/>
  <c r="G64" i="1"/>
  <c r="G74" i="1"/>
  <c r="G85" i="1"/>
  <c r="G114" i="1"/>
  <c r="G141" i="1"/>
  <c r="G142" i="1" s="1"/>
  <c r="G163" i="1"/>
  <c r="F501" i="1"/>
  <c r="G501" i="1" s="1"/>
  <c r="E254" i="1"/>
  <c r="G254" i="1" s="1"/>
  <c r="E255" i="1"/>
  <c r="E226" i="1"/>
  <c r="G226" i="1" s="1"/>
  <c r="E227" i="1"/>
  <c r="E202" i="1"/>
  <c r="G202" i="1" s="1"/>
  <c r="F268" i="1"/>
  <c r="G268" i="1" s="1"/>
  <c r="F240" i="1"/>
  <c r="G240" i="1" s="1"/>
  <c r="F42" i="1"/>
  <c r="G42" i="1" s="1"/>
  <c r="F43" i="1"/>
  <c r="K23" i="4"/>
  <c r="F38" i="7"/>
  <c r="G38" i="7"/>
  <c r="H38" i="7"/>
  <c r="I25" i="3"/>
  <c r="D32" i="6"/>
  <c r="F32" i="6"/>
  <c r="E32" i="6"/>
  <c r="N32" i="6"/>
  <c r="M32" i="6"/>
  <c r="O38" i="7"/>
  <c r="O49" i="7" s="1"/>
  <c r="O77" i="7" s="1"/>
  <c r="G139" i="15" l="1"/>
  <c r="E65" i="15"/>
  <c r="G65" i="15" s="1"/>
  <c r="H49" i="7"/>
  <c r="H77" i="7" s="1"/>
  <c r="H91" i="7" s="1"/>
  <c r="H119" i="7" s="1"/>
  <c r="G49" i="7"/>
  <c r="G77" i="7" s="1"/>
  <c r="G91" i="7" s="1"/>
  <c r="G119" i="7" s="1"/>
  <c r="F49" i="7"/>
  <c r="F77" i="7" s="1"/>
  <c r="H14" i="6"/>
  <c r="G14" i="6" s="1"/>
  <c r="F12" i="15"/>
  <c r="G12" i="15" s="1"/>
  <c r="I22" i="7"/>
  <c r="E22" i="7" s="1"/>
  <c r="E116" i="15"/>
  <c r="G116" i="15" s="1"/>
  <c r="I18" i="7"/>
  <c r="E103" i="15"/>
  <c r="G103" i="15" s="1"/>
  <c r="G104" i="15" s="1"/>
  <c r="I21" i="7"/>
  <c r="E21" i="7" s="1"/>
  <c r="H16" i="6"/>
  <c r="G16" i="6" s="1"/>
  <c r="E26" i="7"/>
  <c r="H15" i="6"/>
  <c r="G15" i="6" s="1"/>
  <c r="J25" i="3"/>
  <c r="G456" i="1"/>
  <c r="G227" i="1"/>
  <c r="G255" i="1"/>
  <c r="N38" i="7"/>
  <c r="N49" i="7" s="1"/>
  <c r="N77" i="7" s="1"/>
  <c r="N91" i="7" s="1"/>
  <c r="N119" i="7" s="1"/>
  <c r="K25" i="3"/>
  <c r="H81" i="9"/>
  <c r="E81" i="9"/>
  <c r="F271" i="10"/>
  <c r="F150" i="10" s="1"/>
  <c r="G43" i="1"/>
  <c r="I18" i="6"/>
  <c r="F56" i="15" s="1"/>
  <c r="G56" i="15" s="1"/>
  <c r="M23" i="4"/>
  <c r="J9" i="4"/>
  <c r="F150" i="15" s="1"/>
  <c r="G150" i="15" s="1"/>
  <c r="G151" i="15" s="1"/>
  <c r="G152" i="15" s="1"/>
  <c r="L23" i="4"/>
  <c r="H11" i="3"/>
  <c r="F91" i="7" l="1"/>
  <c r="F119" i="7" s="1"/>
  <c r="E75" i="15"/>
  <c r="G75" i="15" s="1"/>
  <c r="G76" i="15" s="1"/>
  <c r="F319" i="10"/>
  <c r="H25" i="3"/>
  <c r="F349" i="10"/>
  <c r="J23" i="4"/>
  <c r="E18" i="7"/>
  <c r="F341" i="10"/>
  <c r="E222" i="10"/>
  <c r="F255" i="10" l="1"/>
  <c r="F222" i="10"/>
  <c r="F110" i="10" s="1"/>
  <c r="D222" i="10"/>
  <c r="F245" i="10"/>
  <c r="F58" i="10"/>
  <c r="F35" i="17" l="1"/>
  <c r="F242" i="10"/>
  <c r="J38" i="7" l="1"/>
  <c r="J49" i="7" l="1"/>
  <c r="J77" i="7" s="1"/>
  <c r="J91" i="7" s="1"/>
  <c r="J119" i="7" s="1"/>
  <c r="I38" i="7" l="1"/>
  <c r="I49" i="7" l="1"/>
  <c r="I77" i="7" s="1"/>
  <c r="I91" i="7" s="1"/>
  <c r="I119" i="7" s="1"/>
  <c r="E38" i="7"/>
  <c r="E49" i="7" s="1"/>
  <c r="F258" i="10"/>
  <c r="J81" i="9" l="1"/>
  <c r="E77" i="7"/>
  <c r="E91" i="7" s="1"/>
  <c r="E119" i="7" s="1"/>
  <c r="E297" i="10" l="1"/>
  <c r="F299" i="10" s="1"/>
  <c r="F300" i="10" s="1"/>
  <c r="F303" i="10" s="1"/>
  <c r="J84" i="9"/>
  <c r="I32" i="6" l="1"/>
  <c r="H18" i="6"/>
  <c r="H32" i="6" s="1"/>
  <c r="G18" i="6" l="1"/>
  <c r="G32" i="6" s="1"/>
  <c r="D81" i="9" l="1"/>
  <c r="C81" i="9"/>
  <c r="H46" i="11"/>
  <c r="F287" i="10"/>
  <c r="F289" i="10" s="1"/>
  <c r="F53" i="10" s="1"/>
  <c r="F59" i="10" s="1"/>
  <c r="F63" i="10" s="1"/>
  <c r="I81" i="9"/>
  <c r="F148" i="10" l="1"/>
  <c r="F152" i="10" s="1"/>
  <c r="L81" i="9"/>
  <c r="K81" i="9"/>
  <c r="I82" i="9"/>
  <c r="I84" i="9" s="1"/>
  <c r="F72" i="10"/>
  <c r="F73" i="10" s="1"/>
  <c r="F76" i="10" s="1"/>
  <c r="F155" i="10" s="1"/>
  <c r="F157" i="10" l="1"/>
  <c r="F108" i="10"/>
  <c r="F112" i="10" s="1"/>
  <c r="L82" i="9"/>
  <c r="L84" i="9" s="1"/>
  <c r="K84" i="9"/>
  <c r="I46" i="11" l="1"/>
</calcChain>
</file>

<file path=xl/sharedStrings.xml><?xml version="1.0" encoding="utf-8"?>
<sst xmlns="http://schemas.openxmlformats.org/spreadsheetml/2006/main" count="1969" uniqueCount="428">
  <si>
    <t>Grand livre auxiliaire des clients</t>
  </si>
  <si>
    <t>Vidéothèque enr.</t>
  </si>
  <si>
    <t>Nom</t>
  </si>
  <si>
    <t>Club de curling Exercaisse</t>
  </si>
  <si>
    <t xml:space="preserve">Compte n° </t>
  </si>
  <si>
    <t>Date</t>
  </si>
  <si>
    <t>Solde</t>
  </si>
  <si>
    <t>Crédit</t>
  </si>
  <si>
    <t>Débit</t>
  </si>
  <si>
    <t xml:space="preserve">F° </t>
  </si>
  <si>
    <t>Novembre</t>
  </si>
  <si>
    <t>Le Repos du Passant</t>
  </si>
  <si>
    <t>Bar Le Goulot</t>
  </si>
  <si>
    <t>Université du Savoir</t>
  </si>
  <si>
    <t>J.R. Rooster</t>
  </si>
  <si>
    <t>Disco Dingo</t>
  </si>
  <si>
    <t>À la bonne franquette</t>
  </si>
  <si>
    <t>Collège Daylain Kant</t>
  </si>
  <si>
    <t>Grand livre auxiliaire des fournisseurs</t>
  </si>
  <si>
    <t>Distribution GT ltée</t>
  </si>
  <si>
    <t>Antennes Universelles inc.</t>
  </si>
  <si>
    <t>Projection Lazer Plus</t>
  </si>
  <si>
    <t>Électronique 2000</t>
  </si>
  <si>
    <t>Les Entreprises Globe-Trotteurs du Québec</t>
  </si>
  <si>
    <t>Équipements Boni inc.</t>
  </si>
  <si>
    <t>Grand livre général</t>
  </si>
  <si>
    <t>Caisse</t>
  </si>
  <si>
    <t>Certificats de dépôt</t>
  </si>
  <si>
    <t>Effets à recevoir</t>
  </si>
  <si>
    <t>Clients</t>
  </si>
  <si>
    <t>Intérêts à recevoir</t>
  </si>
  <si>
    <t>Stock de marchandises</t>
  </si>
  <si>
    <t>Janvier</t>
  </si>
  <si>
    <t>Stock initial</t>
  </si>
  <si>
    <t>Assurances payées d'avance</t>
  </si>
  <si>
    <t>D1</t>
  </si>
  <si>
    <t>Loyer payé d'avance</t>
  </si>
  <si>
    <t>Autres frais payés d'avance</t>
  </si>
  <si>
    <t>Fournitures d'emballage et de bureau</t>
  </si>
  <si>
    <t>Terrain</t>
  </si>
  <si>
    <t>Août</t>
  </si>
  <si>
    <t>D8</t>
  </si>
  <si>
    <t>Bâtiment</t>
  </si>
  <si>
    <t>Amortissement cumulé - Bâtiment</t>
  </si>
  <si>
    <t>Matériel de magasin</t>
  </si>
  <si>
    <t>Avril</t>
  </si>
  <si>
    <t>D4</t>
  </si>
  <si>
    <t>Amortissement cumulé - Matériel de magasin</t>
  </si>
  <si>
    <t>Matériel de bureau</t>
  </si>
  <si>
    <t>Amortissement cumulé - Matériel de bureau</t>
  </si>
  <si>
    <t>Emprunt bancaire</t>
  </si>
  <si>
    <t>Effets à payer</t>
  </si>
  <si>
    <t>J1</t>
  </si>
  <si>
    <t>Fournisseurs</t>
  </si>
  <si>
    <t>Produits reçus d'avance</t>
  </si>
  <si>
    <t>TPS à payer</t>
  </si>
  <si>
    <t>Crédit de taxe sur les intrants (CTI)</t>
  </si>
  <si>
    <t>TVQ à payer</t>
  </si>
  <si>
    <t>Remboursement de taxe sur les intrants (RTI)</t>
  </si>
  <si>
    <t>Salaires à payer</t>
  </si>
  <si>
    <t>Assurance-emploi à payer</t>
  </si>
  <si>
    <t>Impôt fédéral à payer</t>
  </si>
  <si>
    <t>Régime de rentes du Québec à payer</t>
  </si>
  <si>
    <t>Impôt provincial à payer</t>
  </si>
  <si>
    <t>Intérêts à payer</t>
  </si>
  <si>
    <t>Fonds des services de santé du Québec à payer</t>
  </si>
  <si>
    <t>Emprunt hypothécaire</t>
  </si>
  <si>
    <t>Viday O'Teck - Capital</t>
  </si>
  <si>
    <t>Viday O'Teck - Retraits</t>
  </si>
  <si>
    <t>Viday O'Teck - Apports</t>
  </si>
  <si>
    <t>Ventes</t>
  </si>
  <si>
    <t>Rendus et rabais sur ventes</t>
  </si>
  <si>
    <t>Escomptes sur ventes</t>
  </si>
  <si>
    <t>Stock de marchandises au début</t>
  </si>
  <si>
    <t>Achats</t>
  </si>
  <si>
    <t>Rendus et rabais sur achats</t>
  </si>
  <si>
    <t>Escomptes sur achats</t>
  </si>
  <si>
    <t>Transports sur achats</t>
  </si>
  <si>
    <t>Stock de marchandises à la fin</t>
  </si>
  <si>
    <t>Salaires des vendeurs</t>
  </si>
  <si>
    <t>Part de l'employeur (Frais de vente)</t>
  </si>
  <si>
    <t>Loyer - Magasin</t>
  </si>
  <si>
    <t>Frais de location - Camion de livraison</t>
  </si>
  <si>
    <t>Essence, entretien et réparations</t>
  </si>
  <si>
    <t>Publicité</t>
  </si>
  <si>
    <t>Électricité - Service des ventes</t>
  </si>
  <si>
    <t>Autres frais de vente</t>
  </si>
  <si>
    <t>Amortissement - Bâtiment</t>
  </si>
  <si>
    <t>Amortissement - Matériel de magasin</t>
  </si>
  <si>
    <t>Salaires de employés de bureau</t>
  </si>
  <si>
    <t>Part de l'employeur (Frais d'administration)</t>
  </si>
  <si>
    <t>Assurances absorbées</t>
  </si>
  <si>
    <t>Fournitures utilisées</t>
  </si>
  <si>
    <t>Électricité - Administration</t>
  </si>
  <si>
    <t>Honoraires d'expertise-comptable</t>
  </si>
  <si>
    <t>Autres frais d'administration</t>
  </si>
  <si>
    <t>Amortissement - Matériel de bureau</t>
  </si>
  <si>
    <t>Intérêts et frais bancaires</t>
  </si>
  <si>
    <t>Intérêts sur la dette à long terme</t>
  </si>
  <si>
    <t>Produits de placements</t>
  </si>
  <si>
    <t>Sommaire des résultats</t>
  </si>
  <si>
    <t>Journal général</t>
  </si>
  <si>
    <t>Décembre</t>
  </si>
  <si>
    <t>Page 5</t>
  </si>
  <si>
    <t>Libellé</t>
  </si>
  <si>
    <t>Page 6</t>
  </si>
  <si>
    <t>Page 7</t>
  </si>
  <si>
    <t>Page 8</t>
  </si>
  <si>
    <t>Page 9</t>
  </si>
  <si>
    <t>Page 10</t>
  </si>
  <si>
    <t>Journal des ventes</t>
  </si>
  <si>
    <t>Page 12</t>
  </si>
  <si>
    <t>N° du</t>
  </si>
  <si>
    <t>client</t>
  </si>
  <si>
    <t>Nom du client</t>
  </si>
  <si>
    <t>Termes</t>
  </si>
  <si>
    <t>de crédit</t>
  </si>
  <si>
    <t>N° de la</t>
  </si>
  <si>
    <t>facture</t>
  </si>
  <si>
    <t>TPS</t>
  </si>
  <si>
    <t>TVQ</t>
  </si>
  <si>
    <t>à payer</t>
  </si>
  <si>
    <t>Total</t>
  </si>
  <si>
    <t>Journal des achats</t>
  </si>
  <si>
    <t>Page 35</t>
  </si>
  <si>
    <t>Nom du fournisseur</t>
  </si>
  <si>
    <t>N°</t>
  </si>
  <si>
    <t>Facture</t>
  </si>
  <si>
    <t>(CTI)</t>
  </si>
  <si>
    <t>(RTI)</t>
  </si>
  <si>
    <t>Journal de paie</t>
  </si>
  <si>
    <t>Page 13</t>
  </si>
  <si>
    <t>NAS</t>
  </si>
  <si>
    <t>NOM</t>
  </si>
  <si>
    <t>PRÉNOM</t>
  </si>
  <si>
    <t>SALAIRE</t>
  </si>
  <si>
    <t>Bintrot</t>
  </si>
  <si>
    <t>Yvan</t>
  </si>
  <si>
    <t>(bimensuel)</t>
  </si>
  <si>
    <t>CODES D'EXEMPTION</t>
  </si>
  <si>
    <r>
      <t>PROV</t>
    </r>
    <r>
      <rPr>
        <sz val="9"/>
        <rFont val="Arial"/>
        <family val="2"/>
      </rPr>
      <t xml:space="preserve">  D</t>
    </r>
  </si>
  <si>
    <t>Semaine</t>
  </si>
  <si>
    <t>finissant</t>
  </si>
  <si>
    <t>Nombre</t>
  </si>
  <si>
    <t>d'heures</t>
  </si>
  <si>
    <t>Salaires</t>
  </si>
  <si>
    <t>Déduction</t>
  </si>
  <si>
    <t>Cumul</t>
  </si>
  <si>
    <t>Provincial</t>
  </si>
  <si>
    <t>Fédéral</t>
  </si>
  <si>
    <t>Déductions</t>
  </si>
  <si>
    <t>chèque</t>
  </si>
  <si>
    <t>totales</t>
  </si>
  <si>
    <t>TOTAL</t>
  </si>
  <si>
    <t>Branchay</t>
  </si>
  <si>
    <t>Helais</t>
  </si>
  <si>
    <r>
      <t>PROV</t>
    </r>
    <r>
      <rPr>
        <sz val="9"/>
        <rFont val="Arial"/>
        <family val="2"/>
      </rPr>
      <t xml:space="preserve">  A</t>
    </r>
  </si>
  <si>
    <t>Total mensuel (vendeurs)</t>
  </si>
  <si>
    <t>Page 14</t>
  </si>
  <si>
    <t>Vizualizé</t>
  </si>
  <si>
    <t>Yvon</t>
  </si>
  <si>
    <t>Total mensuel (bureau)</t>
  </si>
  <si>
    <t>Journal des encaissements</t>
  </si>
  <si>
    <t>comptant</t>
  </si>
  <si>
    <t>Escomptes</t>
  </si>
  <si>
    <t>F°</t>
  </si>
  <si>
    <t>Montant</t>
  </si>
  <si>
    <t>s</t>
  </si>
  <si>
    <t>Client</t>
  </si>
  <si>
    <t>Divers</t>
  </si>
  <si>
    <t>Journal des décaissements</t>
  </si>
  <si>
    <t>rs</t>
  </si>
  <si>
    <t>Fournisseu</t>
  </si>
  <si>
    <t>Nom du compte</t>
  </si>
  <si>
    <t>Page 97</t>
  </si>
  <si>
    <t>Chiffrier</t>
  </si>
  <si>
    <t>Page 1</t>
  </si>
  <si>
    <t>Certificats de dépôts</t>
  </si>
  <si>
    <t>Matéril de bureau</t>
  </si>
  <si>
    <t>Crédit de taxes sur les intrants</t>
  </si>
  <si>
    <t>Remboursement de taxes sur les intrants</t>
  </si>
  <si>
    <t>Fonds des services de santé à payer</t>
  </si>
  <si>
    <t>Part de l'employeur</t>
  </si>
  <si>
    <t>Esence, entretien et réparations</t>
  </si>
  <si>
    <t>Électricité - Ventes</t>
  </si>
  <si>
    <t>Salaires des employés de bureau</t>
  </si>
  <si>
    <t>Certificats échus</t>
  </si>
  <si>
    <t>Paiement d'emprunt</t>
  </si>
  <si>
    <t>Paiement hypothécaire</t>
  </si>
  <si>
    <t>Intérêts dette long terme</t>
  </si>
  <si>
    <t>Université du savoir</t>
  </si>
  <si>
    <t>E12</t>
  </si>
  <si>
    <t>Construitout enr.</t>
  </si>
  <si>
    <t>(escompte de 1/2 de 1%)</t>
  </si>
  <si>
    <t>2/10, n/30</t>
  </si>
  <si>
    <t>V12</t>
  </si>
  <si>
    <t>Hing</t>
  </si>
  <si>
    <t>Marquette</t>
  </si>
  <si>
    <r>
      <t>PROV</t>
    </r>
    <r>
      <rPr>
        <sz val="9"/>
        <rFont val="Arial"/>
        <family val="2"/>
      </rPr>
      <t xml:space="preserve">  B</t>
    </r>
  </si>
  <si>
    <t>du</t>
  </si>
  <si>
    <t>Assurancetourisk inc.</t>
  </si>
  <si>
    <t>Ass. payées d'avance</t>
  </si>
  <si>
    <t>Locabek ltée</t>
  </si>
  <si>
    <t xml:space="preserve">Fr. location - Camion </t>
  </si>
  <si>
    <t>Club curling Exercaisse</t>
  </si>
  <si>
    <t>D97</t>
  </si>
  <si>
    <t>Globe-Trotteurs</t>
  </si>
  <si>
    <t>G-10981</t>
  </si>
  <si>
    <t>A35</t>
  </si>
  <si>
    <t>Note de crédit pour retour de marchandises.</t>
  </si>
  <si>
    <t>J5</t>
  </si>
  <si>
    <t xml:space="preserve">        Clients - Bar Le Goulot</t>
  </si>
  <si>
    <t>Lampex enr.</t>
  </si>
  <si>
    <t>Yvan Bintrot</t>
  </si>
  <si>
    <t>Le repos du Passant</t>
  </si>
  <si>
    <t>Transport Lafleur ltée</t>
  </si>
  <si>
    <t>Facture payée pour le fournisseur</t>
  </si>
  <si>
    <t>Le Nouvelliste</t>
  </si>
  <si>
    <t>Hon. expertise-comptable</t>
  </si>
  <si>
    <t>Distribution GT</t>
  </si>
  <si>
    <t>Bureauthèque enr.</t>
  </si>
  <si>
    <t>Fournisseurs - Globe-Trotteurs</t>
  </si>
  <si>
    <t>1050/1053</t>
  </si>
  <si>
    <t xml:space="preserve">        Rendus et rabais sur achats</t>
  </si>
  <si>
    <t xml:space="preserve">        CTI à recouvrer</t>
  </si>
  <si>
    <t xml:space="preserve">        RTI à recouvrer</t>
  </si>
  <si>
    <t>2050/2055</t>
  </si>
  <si>
    <t>Antennes Universelles</t>
  </si>
  <si>
    <t xml:space="preserve">        Clients - À la bonne franquette</t>
  </si>
  <si>
    <t>Note de crédit pour rabais sur pièce brisée.</t>
  </si>
  <si>
    <t>12-935</t>
  </si>
  <si>
    <t>Camionex inc.</t>
  </si>
  <si>
    <t>Viday O'Teck</t>
  </si>
  <si>
    <t>RRQ à payer</t>
  </si>
  <si>
    <r>
      <t>PROV</t>
    </r>
    <r>
      <rPr>
        <sz val="9"/>
        <rFont val="Arial"/>
        <family val="2"/>
      </rPr>
      <t xml:space="preserve">  </t>
    </r>
  </si>
  <si>
    <r>
      <t>FÉDERAL</t>
    </r>
    <r>
      <rPr>
        <sz val="9"/>
        <rFont val="Arial"/>
        <family val="2"/>
      </rPr>
      <t xml:space="preserve">  </t>
    </r>
  </si>
  <si>
    <t>x</t>
  </si>
  <si>
    <t>Sous-total</t>
  </si>
  <si>
    <t>Écritures de régularisation</t>
  </si>
  <si>
    <t>Bénéfice avant impôts</t>
  </si>
  <si>
    <t>VIDÉOTHÈQUE ENR.</t>
  </si>
  <si>
    <t>États financiers</t>
  </si>
  <si>
    <t>Chiffre d'affaires, montant net (annexe A)</t>
  </si>
  <si>
    <t>$</t>
  </si>
  <si>
    <t>Coût des marchandises vendues (annexe B)</t>
  </si>
  <si>
    <t>Marge bénéficiaire brute</t>
  </si>
  <si>
    <t>Frais d'exploitation</t>
  </si>
  <si>
    <t>Frais de vente (annexe C)</t>
  </si>
  <si>
    <t>Frais d'administration (annexe D)</t>
  </si>
  <si>
    <t>Frais financiers (annexe E)</t>
  </si>
  <si>
    <t>Total des frais d'exploitation</t>
  </si>
  <si>
    <t>Bénéfice d'exploitation</t>
  </si>
  <si>
    <t>Autres produits</t>
  </si>
  <si>
    <t>Bénéfice net</t>
  </si>
  <si>
    <t>Résultats</t>
  </si>
  <si>
    <t>Capitaux propres</t>
  </si>
  <si>
    <t>Capital au début de l'exercice</t>
  </si>
  <si>
    <t>Apports additionnels</t>
  </si>
  <si>
    <t>Moins :  Retraits</t>
  </si>
  <si>
    <t>Capital à la fin</t>
  </si>
  <si>
    <t>Bilan</t>
  </si>
  <si>
    <t>Actif</t>
  </si>
  <si>
    <t>Actif à court terme</t>
  </si>
  <si>
    <t>Encaisse</t>
  </si>
  <si>
    <t>Total de l'actif à court terme</t>
  </si>
  <si>
    <r>
      <t>Immobilisations</t>
    </r>
    <r>
      <rPr>
        <sz val="12"/>
        <rFont val="Arial"/>
        <family val="2"/>
      </rPr>
      <t xml:space="preserve"> (note 3)</t>
    </r>
  </si>
  <si>
    <t>Total de l'actif</t>
  </si>
  <si>
    <t>Passif</t>
  </si>
  <si>
    <t>Passif à court terme</t>
  </si>
  <si>
    <t>Fournisseurs et frais courus (note 4)</t>
  </si>
  <si>
    <t>Tranche échéant à court terme de la dette à long terme (note 5)</t>
  </si>
  <si>
    <r>
      <t>Dette à long terme</t>
    </r>
    <r>
      <rPr>
        <sz val="12"/>
        <rFont val="Arial"/>
        <family val="2"/>
      </rPr>
      <t xml:space="preserve"> (note 5)</t>
    </r>
  </si>
  <si>
    <t>Total du passif à court terme</t>
  </si>
  <si>
    <t>Total du passif</t>
  </si>
  <si>
    <t>Total du passif et des capitaux propres</t>
  </si>
  <si>
    <t>Notes complémentaires</t>
  </si>
  <si>
    <t>1.</t>
  </si>
  <si>
    <t>Constitution de l'entreprise et nature des activités</t>
  </si>
  <si>
    <t xml:space="preserve">Vidéothèque enr. est une entreprise individuelle qui se spécialise dans la vente </t>
  </si>
  <si>
    <t xml:space="preserve">de matériel vidéo, notamment des systèmes de télévision en circuit fermé, </t>
  </si>
  <si>
    <t xml:space="preserve">des antennes paraboliques, des écrans géants et une grande variété de matériel </t>
  </si>
  <si>
    <t xml:space="preserve">d’actif, de passif et de capitaux propres; ainsi, les biens, les dettes et les impôts </t>
  </si>
  <si>
    <t>du propriétaire en sont exclus.</t>
  </si>
  <si>
    <t>Bénéfice net de l'exercice</t>
  </si>
  <si>
    <t>2.</t>
  </si>
  <si>
    <t>Principales conventions comptables</t>
  </si>
  <si>
    <t>a)</t>
  </si>
  <si>
    <t>Stock de marchandises -</t>
  </si>
  <si>
    <t>Le stock de marchandises est évalué au moindre du coût et de la valeur nette</t>
  </si>
  <si>
    <t>de réalisation.</t>
  </si>
  <si>
    <t>b)</t>
  </si>
  <si>
    <t>Immobilisations -</t>
  </si>
  <si>
    <t>Les immobilisations sont comptabilisées à leur coût d'acquisition et sont</t>
  </si>
  <si>
    <t>amorties sur leur durée de vie utile estimative selon la méthode de</t>
  </si>
  <si>
    <t>l'amortissement linéaire aux taux suivants :</t>
  </si>
  <si>
    <t xml:space="preserve">      Bâtiment</t>
  </si>
  <si>
    <t>%</t>
  </si>
  <si>
    <t xml:space="preserve">      Matériel de magasin</t>
  </si>
  <si>
    <t xml:space="preserve">      Matériel de bureau</t>
  </si>
  <si>
    <t>3.</t>
  </si>
  <si>
    <t>Immobilisations</t>
  </si>
  <si>
    <t>Coût</t>
  </si>
  <si>
    <t>cumulé</t>
  </si>
  <si>
    <t>nette</t>
  </si>
  <si>
    <t>Valeur</t>
  </si>
  <si>
    <t>Amortis-</t>
  </si>
  <si>
    <t>sement</t>
  </si>
  <si>
    <t>4.</t>
  </si>
  <si>
    <t>Fournisseurs et frais courus</t>
  </si>
  <si>
    <t>Taxe sur les produits et services</t>
  </si>
  <si>
    <t>À payer</t>
  </si>
  <si>
    <t>Crédit de taxe sur les intrants</t>
  </si>
  <si>
    <t>Taxe de vente du Québec</t>
  </si>
  <si>
    <t>Remboursement de la taxe sur les intrants</t>
  </si>
  <si>
    <t>Déductions à la source et charges sociales</t>
  </si>
  <si>
    <t>5.</t>
  </si>
  <si>
    <t>Dette à long terme</t>
  </si>
  <si>
    <t>propriétaire, d'un montant original de 85 000 $,</t>
  </si>
  <si>
    <t>remboursable en versements mensuels de 500 $ en capital</t>
  </si>
  <si>
    <t>plus les intérêts au taux mensuel de 1/2 de 1 %,</t>
  </si>
  <si>
    <t>Moins :  Tranche échéant à court terme</t>
  </si>
  <si>
    <t>Composantes détaillées des résultats</t>
  </si>
  <si>
    <t>Annexe A - Chiffre d'affaires, montant net</t>
  </si>
  <si>
    <t>Chiffres d'affaires brut</t>
  </si>
  <si>
    <t>Moins :  Rendus et rabais sur ventes</t>
  </si>
  <si>
    <t>Chiffre d'affaires, montant net</t>
  </si>
  <si>
    <t>Annexe B - Coût des marchandises vendues</t>
  </si>
  <si>
    <t>Moins :  Rendus et rabais sur achats</t>
  </si>
  <si>
    <t>Moins :  Escomptes sur achats</t>
  </si>
  <si>
    <t>Achats nets</t>
  </si>
  <si>
    <t>Plus :  Transports sur achats</t>
  </si>
  <si>
    <t>Coût de revient des achats</t>
  </si>
  <si>
    <t>Coût des marchandises destinées à la vente</t>
  </si>
  <si>
    <t>Moins :  Stock de marchandises à la fin</t>
  </si>
  <si>
    <t>Coût des marchandises vendues</t>
  </si>
  <si>
    <t>Annexe C - Frais de vente</t>
  </si>
  <si>
    <t>Électricité - Services des ventes</t>
  </si>
  <si>
    <t>Total des frais de vente</t>
  </si>
  <si>
    <t>Annexe D - Frais d'administration</t>
  </si>
  <si>
    <t>Assurances</t>
  </si>
  <si>
    <t>Annexe E - Frais financiers</t>
  </si>
  <si>
    <t>Total des frais financiers</t>
  </si>
  <si>
    <t>Liste des comptes clients</t>
  </si>
  <si>
    <t>Liste des comptes fournisseurs</t>
  </si>
  <si>
    <t>Balance de vérification après clôture</t>
  </si>
  <si>
    <t>Écritures de clôture</t>
  </si>
  <si>
    <t>Analyse de la décision de fonder l'entreprise</t>
  </si>
  <si>
    <t>Conclusion :</t>
  </si>
  <si>
    <t>Page 98</t>
  </si>
  <si>
    <t>garanti par une hypothèque sur la résidence principale du</t>
  </si>
  <si>
    <r>
      <t>PROV</t>
    </r>
    <r>
      <rPr>
        <sz val="9"/>
        <rFont val="Arial"/>
        <family val="2"/>
      </rPr>
      <t xml:space="preserve">  C</t>
    </r>
  </si>
  <si>
    <t>P</t>
  </si>
  <si>
    <t>Régime québécois d'assurance parentale à payer</t>
  </si>
  <si>
    <t>RQAP à payer</t>
  </si>
  <si>
    <t>Régime québécois d'assurance</t>
  </si>
  <si>
    <t xml:space="preserve">   parentale à payer</t>
  </si>
  <si>
    <t>(2/10, n/30; FAB livraison)</t>
  </si>
  <si>
    <t>1050/1057</t>
  </si>
  <si>
    <t xml:space="preserve">              Escomptes sur ventes</t>
  </si>
  <si>
    <t xml:space="preserve">de projection. Les états financiers de l’entreprise ne renferment que ses éléments </t>
  </si>
  <si>
    <t>Découvert bancaire</t>
  </si>
  <si>
    <t>Total des frais d'administration</t>
  </si>
  <si>
    <t>Recouvrement de taxes du gouvernement</t>
  </si>
  <si>
    <t>***</t>
  </si>
  <si>
    <t>Puisque le solde est à recevoir, il doit figurer à l'actif à court terme.</t>
  </si>
  <si>
    <t>Surplus ou découvert de caisse</t>
  </si>
  <si>
    <t>Surplus de caisse</t>
  </si>
  <si>
    <t>Découvert de caisse</t>
  </si>
  <si>
    <r>
      <t>FÉDERAL</t>
    </r>
    <r>
      <rPr>
        <sz val="9"/>
        <rFont val="Arial"/>
        <family val="2"/>
      </rPr>
      <t xml:space="preserve">  CD6</t>
    </r>
  </si>
  <si>
    <r>
      <t>FÉDERAL</t>
    </r>
    <r>
      <rPr>
        <sz val="9"/>
        <rFont val="Arial"/>
        <family val="2"/>
      </rPr>
      <t xml:space="preserve">  CD3</t>
    </r>
  </si>
  <si>
    <r>
      <t>FÉDERAL</t>
    </r>
    <r>
      <rPr>
        <sz val="9"/>
        <rFont val="Arial"/>
        <family val="2"/>
      </rPr>
      <t xml:space="preserve">  CD1</t>
    </r>
  </si>
  <si>
    <t>(5 % - 12 mois)</t>
  </si>
  <si>
    <t>Commission des normes, de l'équité, de la santé et de la sécurité du travail à payer</t>
  </si>
  <si>
    <t>CNESST à payer</t>
  </si>
  <si>
    <t>Part de l'employeur - Vendeurs</t>
  </si>
  <si>
    <t>Part de l'employeur - Bureau</t>
  </si>
  <si>
    <t xml:space="preserve">   santé et de la sécurité du travail à payer</t>
  </si>
  <si>
    <t>Commission des normes, de l'équité, de la</t>
  </si>
  <si>
    <t>(2/10, 1/20, n/30) Facture datée du 7 déc.</t>
  </si>
  <si>
    <t xml:space="preserve">Apport additionnel </t>
  </si>
  <si>
    <t>Ventes du 9 au 14 décembre</t>
  </si>
  <si>
    <t>Ventes du 2 au 7 décembre</t>
  </si>
  <si>
    <t>Édition Automne 2025</t>
  </si>
  <si>
    <t>Portion employeur</t>
  </si>
  <si>
    <t>de l'exercice terminé le 31 décembre 2025</t>
  </si>
  <si>
    <t>Emprunt contracté le 2 janvier 2025 par l'entreprise,</t>
  </si>
  <si>
    <t>échéant en 2039</t>
  </si>
  <si>
    <t>FSSQ</t>
  </si>
  <si>
    <t>CNESST</t>
  </si>
  <si>
    <t>2/10, 1/20, n/30</t>
  </si>
  <si>
    <t>total</t>
  </si>
  <si>
    <t>Leconte Hantay CPA inc.</t>
  </si>
  <si>
    <t>sur achats</t>
  </si>
  <si>
    <t>Ventes au</t>
  </si>
  <si>
    <t xml:space="preserve">TPS </t>
  </si>
  <si>
    <t xml:space="preserve">TVQ </t>
  </si>
  <si>
    <t>sur ventes</t>
  </si>
  <si>
    <t>Registre interne de paie</t>
  </si>
  <si>
    <t>Page 13-1</t>
  </si>
  <si>
    <t>Page 14-1</t>
  </si>
  <si>
    <t>au 31 décembre 2025</t>
  </si>
  <si>
    <t>Montants</t>
  </si>
  <si>
    <t>Explications - justifications (ajouter des lignes au besoin)</t>
  </si>
  <si>
    <t>Page 99</t>
  </si>
  <si>
    <t>dt/ct</t>
  </si>
  <si>
    <t>dt</t>
  </si>
  <si>
    <t>ct</t>
  </si>
  <si>
    <t>RRQ</t>
  </si>
  <si>
    <t>Assurance-emploi</t>
  </si>
  <si>
    <t>RQAP</t>
  </si>
  <si>
    <t>Impôts</t>
  </si>
  <si>
    <t>Balance de vérification</t>
  </si>
  <si>
    <t>Régularisations</t>
  </si>
  <si>
    <t>Réf.</t>
  </si>
  <si>
    <t>Simulation comptable</t>
  </si>
  <si>
    <t>Cahier réponse</t>
  </si>
  <si>
    <t>Vidéothèque ENR.</t>
  </si>
  <si>
    <t>par Etienne Clermont, Ph.D., CPA</t>
  </si>
  <si>
    <t>courriel : etienne.clermont@uqtr.ca</t>
  </si>
  <si>
    <t>© 2025, Etienne Clermont Ph.D., CPA</t>
  </si>
  <si>
    <t>Tous droits réservés. Cette simulation est offerte sans frais à des fins pédagogiques. On ne peut, à des fins commerciales, ni reproduire, ni enregistrer, ni diffuser aucune partie du présent ouvrage sous quelque forme ou par quelque procédé que ce soit, électronique, mécanique, photographique, sonore, magnétique ou autre, sans avoir obtenu au préalable l’autorisation écrite de l’auteur.</t>
  </si>
  <si>
    <t>Nom et sigle du cours</t>
  </si>
  <si>
    <t>Session du cours</t>
  </si>
  <si>
    <t>Nom de l'étudiant.e ou des étudiant.e.s</t>
  </si>
  <si>
    <t>VE-20-25</t>
  </si>
  <si>
    <t>Visionnez la capsule Simulation Vidéothèque Paie</t>
  </si>
  <si>
    <t>Visionnez la capsule Simulation Vidéothèque Chiffrier</t>
  </si>
  <si>
    <t>Visionnez la capsule Simulation Vidéothèque États financiers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</si>
</sst>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0\ &quot;$&quot;_);[Red]\(#,##0\ &quot;$&quot;\)"/>
    <numFmt numFmtId="8" formatCode="#,##0.00\ &quot;$&quot;_);[Red]\(#,##0.00\ &quot;$&quot;\)"/>
    <numFmt numFmtId="44" formatCode="_ * #,##0.00_)\ &quot;$&quot;_ ;_ * \(#,##0.00\)\ &quot;$&quot;_ ;_ * &quot;-&quot;??_)\ &quot;$&quot;_ ;_ @_ "/>
    <numFmt numFmtId="164" formatCode="_ * #,##0.00_)\ _$_ ;_ * \(#,##0.00\)\ _$_ ;_ * &quot;-&quot;??_)\ _$_ ;_ @_ "/>
    <numFmt numFmtId="165" formatCode="0.0"/>
    <numFmt numFmtId="166" formatCode="_ * #,##0_)\ _$_ ;_ * \(#,##0\)\ _$_ ;_ * &quot;-&quot;??_)\ _$_ ;_ @_ "/>
  </numFmts>
  <fonts count="28">
    <font>
      <sz val="10"/>
      <name val="Arial"/>
      <family val="2"/>
    </font>
    <font>
      <sz val="10"/>
      <name val="Arial"/>
      <family val="2"/>
    </font>
    <font>
      <sz val="8"/>
      <name val="Arial"/>
      <family val="2"/>
    </font>
    <font>
      <b/>
      <sz val="8"/>
      <name val="Arial"/>
      <family val="2"/>
    </font>
    <font>
      <sz val="9"/>
      <name val="Arial"/>
      <family val="2"/>
    </font>
    <font>
      <b/>
      <sz val="9"/>
      <name val="Arial"/>
      <family val="2"/>
    </font>
    <font>
      <b/>
      <sz val="8"/>
      <name val="ZapfDingbats BT"/>
      <charset val="2"/>
    </font>
    <font>
      <b/>
      <sz val="12"/>
      <name val="Arial"/>
      <family val="2"/>
    </font>
    <font>
      <sz val="12"/>
      <name val="Arial"/>
      <family val="2"/>
    </font>
    <font>
      <sz val="10"/>
      <name val="Arial"/>
      <family val="2"/>
    </font>
    <font>
      <sz val="11"/>
      <name val="Arial"/>
      <family val="2"/>
    </font>
    <font>
      <b/>
      <sz val="11"/>
      <name val="Arial"/>
      <family val="2"/>
    </font>
    <font>
      <b/>
      <sz val="10"/>
      <name val="Arial"/>
      <family val="2"/>
    </font>
    <font>
      <sz val="8"/>
      <name val="Wingdings 2"/>
      <family val="1"/>
      <charset val="2"/>
    </font>
    <font>
      <sz val="7"/>
      <name val="Arial"/>
      <family val="2"/>
    </font>
    <font>
      <sz val="6"/>
      <name val="Arial"/>
      <family val="2"/>
    </font>
    <font>
      <i/>
      <sz val="9"/>
      <name val="Arial"/>
      <family val="2"/>
    </font>
    <font>
      <b/>
      <sz val="22"/>
      <name val="Arial"/>
      <family val="2"/>
    </font>
    <font>
      <sz val="12"/>
      <name val="Times New Roman"/>
      <family val="1"/>
    </font>
    <font>
      <b/>
      <sz val="20"/>
      <name val="Arial"/>
      <family val="2"/>
    </font>
    <font>
      <b/>
      <sz val="24"/>
      <name val="Arial"/>
      <family val="2"/>
    </font>
    <font>
      <b/>
      <sz val="18"/>
      <name val="Arial"/>
      <family val="2"/>
    </font>
    <font>
      <sz val="18"/>
      <name val="Arial"/>
      <family val="2"/>
    </font>
    <font>
      <b/>
      <sz val="14"/>
      <name val="Arial"/>
      <family val="2"/>
    </font>
    <font>
      <b/>
      <sz val="6"/>
      <name val="Arial"/>
      <family val="2"/>
    </font>
    <font>
      <sz val="14"/>
      <name val="Arial"/>
      <family val="2"/>
    </font>
    <font>
      <u/>
      <sz val="10"/>
      <color theme="10"/>
      <name val="Arial"/>
      <family val="2"/>
    </font>
    <font>
      <b/>
      <u/>
      <sz val="10"/>
      <color theme="10"/>
      <name val="Arial"/>
      <family val="2"/>
    </font>
  </fonts>
  <fills count="3">
    <fill>
      <patternFill patternType="none"/>
    </fill>
    <fill>
      <patternFill patternType="gray125"/>
    </fill>
    <fill>
      <patternFill patternType="solid">
        <fgColor rgb="FFFFFF00"/>
        <bgColor indexed="64"/>
      </patternFill>
    </fill>
  </fills>
  <borders count="40">
    <border>
      <left/>
      <right/>
      <top/>
      <bottom/>
      <diagonal/>
    </border>
    <border>
      <left/>
      <right/>
      <top/>
      <bottom style="thin">
        <color indexed="64"/>
      </bottom>
      <diagonal/>
    </border>
    <border>
      <left/>
      <right/>
      <top/>
      <bottom style="double">
        <color indexed="64"/>
      </bottom>
      <diagonal/>
    </border>
    <border>
      <left/>
      <right style="thin">
        <color indexed="64"/>
      </right>
      <top/>
      <bottom/>
      <diagonal/>
    </border>
    <border>
      <left/>
      <right style="thin">
        <color indexed="64"/>
      </right>
      <top/>
      <bottom style="double">
        <color indexed="64"/>
      </bottom>
      <diagonal/>
    </border>
    <border>
      <left/>
      <right style="thin">
        <color indexed="64"/>
      </right>
      <top/>
      <bottom style="thin">
        <color indexed="64"/>
      </bottom>
      <diagonal/>
    </border>
    <border>
      <left/>
      <right style="thin">
        <color indexed="64"/>
      </right>
      <top style="double">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double">
        <color indexed="64"/>
      </bottom>
      <diagonal/>
    </border>
    <border>
      <left style="thin">
        <color indexed="64"/>
      </left>
      <right style="thin">
        <color indexed="64"/>
      </right>
      <top style="double">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ouble">
        <color indexed="64"/>
      </top>
      <bottom/>
      <diagonal/>
    </border>
    <border>
      <left style="thin">
        <color indexed="64"/>
      </left>
      <right style="thin">
        <color indexed="64"/>
      </right>
      <top/>
      <bottom style="double">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thin">
        <color indexed="64"/>
      </bottom>
      <diagonal/>
    </border>
    <border>
      <left/>
      <right/>
      <top style="double">
        <color indexed="64"/>
      </top>
      <bottom/>
      <diagonal/>
    </border>
    <border>
      <left/>
      <right/>
      <top style="thin">
        <color indexed="64"/>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style="double">
        <color auto="1"/>
      </right>
      <top/>
      <bottom style="double">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4">
    <xf numFmtId="0" fontId="0" fillId="0" borderId="0"/>
    <xf numFmtId="164" fontId="1" fillId="0" borderId="0" applyFont="0" applyFill="0" applyBorder="0" applyAlignment="0" applyProtection="0"/>
    <xf numFmtId="44" fontId="9" fillId="0" borderId="0" applyFont="0" applyFill="0" applyBorder="0" applyAlignment="0" applyProtection="0"/>
    <xf numFmtId="0" fontId="26" fillId="0" borderId="0" applyNumberFormat="0" applyFill="0" applyBorder="0" applyAlignment="0" applyProtection="0"/>
  </cellStyleXfs>
  <cellXfs count="253">
    <xf numFmtId="0" fontId="0" fillId="0" borderId="0" xfId="0"/>
    <xf numFmtId="0" fontId="3" fillId="0" borderId="0" xfId="0" applyFont="1" applyAlignment="1">
      <alignment horizontal="right"/>
    </xf>
    <xf numFmtId="0" fontId="0" fillId="0" borderId="1" xfId="0" applyBorder="1"/>
    <xf numFmtId="0" fontId="0" fillId="0" borderId="2" xfId="0" applyBorder="1"/>
    <xf numFmtId="0" fontId="0" fillId="0" borderId="0" xfId="0" applyAlignment="1">
      <alignment horizontal="center"/>
    </xf>
    <xf numFmtId="0" fontId="0" fillId="0" borderId="3" xfId="0" applyBorder="1"/>
    <xf numFmtId="0" fontId="0" fillId="0" borderId="4" xfId="0" applyBorder="1"/>
    <xf numFmtId="0" fontId="3" fillId="0" borderId="3" xfId="0" applyFont="1" applyBorder="1" applyAlignment="1">
      <alignment horizontal="center"/>
    </xf>
    <xf numFmtId="0" fontId="0" fillId="0" borderId="5" xfId="0" applyBorder="1"/>
    <xf numFmtId="0" fontId="3" fillId="0" borderId="6" xfId="0" applyFont="1" applyBorder="1" applyAlignment="1">
      <alignment horizontal="center"/>
    </xf>
    <xf numFmtId="0" fontId="0" fillId="0" borderId="7" xfId="0" applyBorder="1"/>
    <xf numFmtId="0" fontId="3" fillId="0" borderId="8" xfId="0" applyFont="1" applyBorder="1"/>
    <xf numFmtId="0" fontId="0" fillId="0" borderId="9" xfId="0" applyBorder="1"/>
    <xf numFmtId="0" fontId="3" fillId="0" borderId="8" xfId="0" applyFont="1" applyBorder="1" applyAlignment="1">
      <alignment horizontal="center"/>
    </xf>
    <xf numFmtId="0" fontId="3" fillId="0" borderId="10" xfId="0" applyFont="1" applyBorder="1" applyAlignment="1">
      <alignment horizontal="center"/>
    </xf>
    <xf numFmtId="164" fontId="4" fillId="0" borderId="3" xfId="1" applyFont="1" applyBorder="1" applyAlignment="1">
      <alignment horizontal="right"/>
    </xf>
    <xf numFmtId="164" fontId="4" fillId="0" borderId="5" xfId="1" applyFont="1" applyBorder="1" applyAlignment="1">
      <alignment horizontal="right"/>
    </xf>
    <xf numFmtId="0" fontId="4" fillId="0" borderId="11" xfId="0" applyFont="1" applyBorder="1" applyAlignment="1">
      <alignment horizontal="right"/>
    </xf>
    <xf numFmtId="0" fontId="4" fillId="0" borderId="0" xfId="0" applyFont="1"/>
    <xf numFmtId="0" fontId="4" fillId="0" borderId="12" xfId="0" applyFont="1" applyBorder="1"/>
    <xf numFmtId="0" fontId="4" fillId="0" borderId="3" xfId="0" applyFont="1" applyBorder="1"/>
    <xf numFmtId="0" fontId="4" fillId="0" borderId="13" xfId="0" applyFont="1" applyBorder="1"/>
    <xf numFmtId="0" fontId="4" fillId="0" borderId="5" xfId="0" applyFont="1" applyBorder="1"/>
    <xf numFmtId="0" fontId="5" fillId="0" borderId="0" xfId="0" applyFont="1"/>
    <xf numFmtId="164" fontId="4" fillId="0" borderId="0" xfId="1" applyFont="1" applyBorder="1" applyAlignment="1">
      <alignment horizontal="right"/>
    </xf>
    <xf numFmtId="0" fontId="0" fillId="0" borderId="1" xfId="0" applyBorder="1" applyAlignment="1">
      <alignment horizontal="center"/>
    </xf>
    <xf numFmtId="0" fontId="0" fillId="0" borderId="2" xfId="0" applyBorder="1" applyAlignment="1">
      <alignment horizontal="center"/>
    </xf>
    <xf numFmtId="0" fontId="0" fillId="0" borderId="4" xfId="0" applyBorder="1" applyAlignment="1">
      <alignment horizontal="center"/>
    </xf>
    <xf numFmtId="0" fontId="0" fillId="0" borderId="3" xfId="0" applyBorder="1" applyAlignment="1">
      <alignment horizontal="center"/>
    </xf>
    <xf numFmtId="0" fontId="4" fillId="0" borderId="3" xfId="0" applyFont="1" applyBorder="1" applyAlignment="1">
      <alignment horizontal="center"/>
    </xf>
    <xf numFmtId="0" fontId="4" fillId="0" borderId="5" xfId="0" applyFont="1" applyBorder="1" applyAlignment="1">
      <alignment horizontal="center"/>
    </xf>
    <xf numFmtId="0" fontId="4" fillId="0" borderId="0" xfId="0" applyFont="1" applyAlignment="1">
      <alignment horizontal="center"/>
    </xf>
    <xf numFmtId="0" fontId="3" fillId="0" borderId="12" xfId="0" applyFont="1" applyBorder="1" applyAlignment="1">
      <alignment horizontal="center"/>
    </xf>
    <xf numFmtId="0" fontId="2" fillId="0" borderId="12" xfId="0" applyFont="1" applyBorder="1" applyAlignment="1">
      <alignment horizontal="center"/>
    </xf>
    <xf numFmtId="0" fontId="4" fillId="0" borderId="12" xfId="0" applyFont="1" applyBorder="1" applyAlignment="1">
      <alignment horizontal="center"/>
    </xf>
    <xf numFmtId="0" fontId="5" fillId="0" borderId="12" xfId="0" applyFont="1" applyBorder="1" applyAlignment="1">
      <alignment horizontal="center"/>
    </xf>
    <xf numFmtId="0" fontId="5" fillId="0" borderId="0" xfId="0" applyFont="1" applyAlignment="1">
      <alignment horizontal="right"/>
    </xf>
    <xf numFmtId="0" fontId="6" fillId="0" borderId="3" xfId="0" applyFont="1" applyBorder="1" applyAlignment="1">
      <alignment horizontal="center"/>
    </xf>
    <xf numFmtId="0" fontId="3" fillId="0" borderId="0" xfId="0" applyFont="1" applyAlignment="1">
      <alignment horizontal="center"/>
    </xf>
    <xf numFmtId="0" fontId="3" fillId="0" borderId="3" xfId="0" applyFont="1" applyBorder="1" applyAlignment="1">
      <alignment horizontal="left"/>
    </xf>
    <xf numFmtId="0" fontId="4" fillId="0" borderId="2" xfId="0" applyFont="1" applyBorder="1"/>
    <xf numFmtId="3" fontId="4" fillId="0" borderId="6" xfId="0" applyNumberFormat="1" applyFont="1" applyBorder="1" applyAlignment="1">
      <alignment horizontal="right"/>
    </xf>
    <xf numFmtId="0" fontId="4" fillId="0" borderId="3" xfId="0" applyFont="1" applyBorder="1" applyAlignment="1">
      <alignment horizontal="right"/>
    </xf>
    <xf numFmtId="6" fontId="4" fillId="0" borderId="3" xfId="0" applyNumberFormat="1" applyFont="1" applyBorder="1" applyAlignment="1">
      <alignment horizontal="center"/>
    </xf>
    <xf numFmtId="0" fontId="2" fillId="0" borderId="3" xfId="0" applyFont="1" applyBorder="1"/>
    <xf numFmtId="0" fontId="2" fillId="0" borderId="14" xfId="0" applyFont="1" applyBorder="1"/>
    <xf numFmtId="0" fontId="2" fillId="0" borderId="8" xfId="0" applyFont="1" applyBorder="1"/>
    <xf numFmtId="0" fontId="4" fillId="0" borderId="8" xfId="0" applyFont="1" applyBorder="1"/>
    <xf numFmtId="0" fontId="2" fillId="0" borderId="9" xfId="0" applyFont="1" applyBorder="1"/>
    <xf numFmtId="0" fontId="4" fillId="0" borderId="4" xfId="0" applyFont="1" applyBorder="1" applyAlignment="1">
      <alignment horizontal="right"/>
    </xf>
    <xf numFmtId="0" fontId="4" fillId="0" borderId="10" xfId="0" applyFont="1" applyBorder="1"/>
    <xf numFmtId="0" fontId="4" fillId="0" borderId="15" xfId="0" applyFont="1" applyBorder="1"/>
    <xf numFmtId="0" fontId="4" fillId="0" borderId="6" xfId="0" applyFont="1" applyBorder="1"/>
    <xf numFmtId="0" fontId="2" fillId="0" borderId="3" xfId="0" applyFont="1" applyBorder="1" applyAlignment="1">
      <alignment horizontal="center"/>
    </xf>
    <xf numFmtId="0" fontId="4" fillId="0" borderId="4" xfId="0" applyFont="1" applyBorder="1"/>
    <xf numFmtId="0" fontId="4" fillId="0" borderId="2" xfId="0" applyFont="1" applyBorder="1" applyAlignment="1">
      <alignment horizontal="right"/>
    </xf>
    <xf numFmtId="0" fontId="2" fillId="0" borderId="0" xfId="0" applyFont="1" applyAlignment="1">
      <alignment horizontal="center"/>
    </xf>
    <xf numFmtId="0" fontId="2" fillId="0" borderId="16" xfId="0" applyFont="1" applyBorder="1" applyAlignment="1">
      <alignment horizontal="right"/>
    </xf>
    <xf numFmtId="0" fontId="2" fillId="0" borderId="5" xfId="0" applyFont="1" applyBorder="1" applyAlignment="1">
      <alignment horizontal="left"/>
    </xf>
    <xf numFmtId="0" fontId="2" fillId="0" borderId="1" xfId="0" applyFont="1" applyBorder="1" applyAlignment="1">
      <alignment horizontal="right"/>
    </xf>
    <xf numFmtId="0" fontId="3" fillId="0" borderId="5" xfId="0" applyFont="1" applyBorder="1" applyAlignment="1">
      <alignment horizontal="center"/>
    </xf>
    <xf numFmtId="0" fontId="3" fillId="0" borderId="16" xfId="0" applyFont="1" applyBorder="1" applyAlignment="1">
      <alignment horizontal="center"/>
    </xf>
    <xf numFmtId="0" fontId="3" fillId="0" borderId="16" xfId="0" applyFont="1" applyBorder="1" applyAlignment="1">
      <alignment horizontal="right"/>
    </xf>
    <xf numFmtId="0" fontId="3" fillId="0" borderId="5" xfId="0" applyFont="1" applyBorder="1" applyAlignment="1">
      <alignment horizontal="left"/>
    </xf>
    <xf numFmtId="0" fontId="3" fillId="0" borderId="17" xfId="0" applyFont="1" applyBorder="1" applyAlignment="1">
      <alignment horizontal="center"/>
    </xf>
    <xf numFmtId="0" fontId="3" fillId="0" borderId="1" xfId="0" applyFont="1" applyBorder="1" applyAlignment="1">
      <alignment horizontal="center"/>
    </xf>
    <xf numFmtId="0" fontId="3" fillId="0" borderId="7" xfId="0" applyFont="1" applyBorder="1" applyAlignment="1">
      <alignment horizontal="center"/>
    </xf>
    <xf numFmtId="0" fontId="0" fillId="0" borderId="16" xfId="0" applyBorder="1"/>
    <xf numFmtId="0" fontId="5" fillId="0" borderId="0" xfId="0" applyFont="1" applyAlignment="1">
      <alignment horizontal="left"/>
    </xf>
    <xf numFmtId="0" fontId="0" fillId="0" borderId="15" xfId="0" applyBorder="1" applyAlignment="1">
      <alignment horizontal="center"/>
    </xf>
    <xf numFmtId="0" fontId="2" fillId="0" borderId="13" xfId="0" applyFont="1" applyBorder="1" applyAlignment="1">
      <alignment horizontal="center"/>
    </xf>
    <xf numFmtId="0" fontId="2" fillId="0" borderId="5" xfId="0" applyFont="1" applyBorder="1"/>
    <xf numFmtId="164" fontId="4" fillId="0" borderId="3" xfId="1" applyFont="1" applyBorder="1" applyAlignment="1">
      <alignment horizontal="center"/>
    </xf>
    <xf numFmtId="164" fontId="4" fillId="0" borderId="5" xfId="1" applyFont="1" applyBorder="1" applyAlignment="1">
      <alignment horizontal="center"/>
    </xf>
    <xf numFmtId="0" fontId="4" fillId="0" borderId="3" xfId="0" applyFont="1" applyBorder="1" applyAlignment="1">
      <alignment horizontal="left"/>
    </xf>
    <xf numFmtId="0" fontId="4" fillId="0" borderId="5" xfId="0" applyFont="1" applyBorder="1" applyAlignment="1">
      <alignment horizontal="left"/>
    </xf>
    <xf numFmtId="164" fontId="0" fillId="0" borderId="0" xfId="0" applyNumberFormat="1"/>
    <xf numFmtId="0" fontId="2" fillId="0" borderId="0" xfId="0" applyFont="1"/>
    <xf numFmtId="164" fontId="2" fillId="0" borderId="0" xfId="0" applyNumberFormat="1" applyFont="1"/>
    <xf numFmtId="164" fontId="4" fillId="0" borderId="12" xfId="1" applyFont="1" applyBorder="1" applyAlignment="1">
      <alignment horizontal="right"/>
    </xf>
    <xf numFmtId="0" fontId="0" fillId="0" borderId="12" xfId="0" applyBorder="1"/>
    <xf numFmtId="0" fontId="4" fillId="0" borderId="12" xfId="0" applyFont="1" applyBorder="1" applyAlignment="1">
      <alignment horizontal="left"/>
    </xf>
    <xf numFmtId="16" fontId="4" fillId="0" borderId="12" xfId="0" applyNumberFormat="1" applyFont="1" applyBorder="1"/>
    <xf numFmtId="164" fontId="4" fillId="0" borderId="12" xfId="1" applyFont="1" applyBorder="1"/>
    <xf numFmtId="164" fontId="4" fillId="0" borderId="3" xfId="1" applyFont="1" applyBorder="1"/>
    <xf numFmtId="164" fontId="4" fillId="0" borderId="13" xfId="1" applyFont="1" applyBorder="1"/>
    <xf numFmtId="164" fontId="4" fillId="0" borderId="5" xfId="1" applyFont="1" applyBorder="1"/>
    <xf numFmtId="0" fontId="0" fillId="0" borderId="12" xfId="0" applyBorder="1" applyAlignment="1">
      <alignment horizontal="center"/>
    </xf>
    <xf numFmtId="0" fontId="4" fillId="0" borderId="10" xfId="0" applyFont="1" applyBorder="1" applyAlignment="1">
      <alignment horizontal="center"/>
    </xf>
    <xf numFmtId="164" fontId="4" fillId="0" borderId="13" xfId="1" applyFont="1" applyBorder="1" applyAlignment="1">
      <alignment horizontal="right"/>
    </xf>
    <xf numFmtId="0" fontId="4" fillId="0" borderId="6" xfId="0" applyFont="1" applyBorder="1" applyAlignment="1">
      <alignment horizontal="center"/>
    </xf>
    <xf numFmtId="164" fontId="4" fillId="0" borderId="10" xfId="1" applyFont="1" applyBorder="1"/>
    <xf numFmtId="164" fontId="4" fillId="0" borderId="13" xfId="1" applyFont="1" applyBorder="1" applyAlignment="1">
      <alignment horizontal="center"/>
    </xf>
    <xf numFmtId="164" fontId="4" fillId="0" borderId="15" xfId="1" applyFont="1" applyBorder="1" applyAlignment="1">
      <alignment horizontal="center"/>
    </xf>
    <xf numFmtId="0" fontId="5" fillId="0" borderId="0" xfId="0" applyFont="1" applyAlignment="1">
      <alignment horizontal="center"/>
    </xf>
    <xf numFmtId="164" fontId="4" fillId="0" borderId="18" xfId="1" applyFont="1" applyBorder="1" applyAlignment="1">
      <alignment horizontal="center"/>
    </xf>
    <xf numFmtId="164" fontId="4" fillId="0" borderId="12" xfId="0" applyNumberFormat="1" applyFont="1" applyBorder="1"/>
    <xf numFmtId="164" fontId="5" fillId="0" borderId="3" xfId="1" applyFont="1" applyBorder="1" applyAlignment="1">
      <alignment horizontal="center"/>
    </xf>
    <xf numFmtId="0" fontId="5" fillId="0" borderId="3" xfId="0" applyFont="1" applyBorder="1" applyAlignment="1">
      <alignment horizontal="center"/>
    </xf>
    <xf numFmtId="164" fontId="4" fillId="0" borderId="19" xfId="1" applyFont="1" applyBorder="1" applyAlignment="1">
      <alignment horizontal="center"/>
    </xf>
    <xf numFmtId="164" fontId="4" fillId="0" borderId="3" xfId="0" applyNumberFormat="1" applyFont="1" applyBorder="1" applyAlignment="1">
      <alignment horizontal="center"/>
    </xf>
    <xf numFmtId="164" fontId="2" fillId="0" borderId="18" xfId="1" applyFont="1" applyBorder="1" applyAlignment="1">
      <alignment horizontal="center"/>
    </xf>
    <xf numFmtId="164" fontId="2" fillId="0" borderId="3" xfId="1" applyFont="1" applyBorder="1" applyAlignment="1">
      <alignment horizontal="center"/>
    </xf>
    <xf numFmtId="164" fontId="2" fillId="0" borderId="18" xfId="0" applyNumberFormat="1" applyFont="1" applyBorder="1" applyAlignment="1">
      <alignment horizontal="center"/>
    </xf>
    <xf numFmtId="164" fontId="2" fillId="0" borderId="12" xfId="0" applyNumberFormat="1" applyFont="1" applyBorder="1" applyAlignment="1">
      <alignment horizontal="center"/>
    </xf>
    <xf numFmtId="0" fontId="4" fillId="0" borderId="13" xfId="0" applyFont="1" applyBorder="1" applyAlignment="1">
      <alignment horizontal="center"/>
    </xf>
    <xf numFmtId="164" fontId="4" fillId="0" borderId="12" xfId="1" applyFont="1" applyBorder="1" applyAlignment="1">
      <alignment horizontal="center"/>
    </xf>
    <xf numFmtId="164" fontId="4" fillId="0" borderId="12" xfId="0" applyNumberFormat="1" applyFont="1" applyBorder="1" applyAlignment="1">
      <alignment horizontal="center"/>
    </xf>
    <xf numFmtId="164" fontId="2" fillId="0" borderId="3" xfId="0" applyNumberFormat="1" applyFont="1" applyBorder="1" applyAlignment="1">
      <alignment horizontal="center"/>
    </xf>
    <xf numFmtId="0" fontId="4" fillId="0" borderId="0" xfId="0" applyFont="1" applyAlignment="1">
      <alignment horizontal="left"/>
    </xf>
    <xf numFmtId="164" fontId="0" fillId="0" borderId="3" xfId="1" applyFont="1" applyBorder="1" applyAlignment="1">
      <alignment horizontal="center"/>
    </xf>
    <xf numFmtId="0" fontId="2" fillId="0" borderId="12" xfId="0" applyFont="1" applyBorder="1"/>
    <xf numFmtId="0" fontId="7" fillId="0" borderId="0" xfId="0" applyFont="1" applyAlignment="1">
      <alignment horizontal="center"/>
    </xf>
    <xf numFmtId="0" fontId="8" fillId="0" borderId="0" xfId="0" applyFont="1"/>
    <xf numFmtId="0" fontId="8" fillId="0" borderId="0" xfId="0" applyFont="1" applyAlignment="1">
      <alignment horizontal="right"/>
    </xf>
    <xf numFmtId="0" fontId="7" fillId="0" borderId="0" xfId="0" applyFont="1" applyAlignment="1">
      <alignment horizontal="left"/>
    </xf>
    <xf numFmtId="0" fontId="7" fillId="0" borderId="0" xfId="0" applyFont="1"/>
    <xf numFmtId="0" fontId="7" fillId="0" borderId="0" xfId="0" applyFont="1" applyAlignment="1">
      <alignment horizontal="right"/>
    </xf>
    <xf numFmtId="0" fontId="9" fillId="0" borderId="0" xfId="0" applyFont="1"/>
    <xf numFmtId="0" fontId="10" fillId="0" borderId="0" xfId="0" applyFont="1"/>
    <xf numFmtId="0" fontId="10" fillId="0" borderId="0" xfId="0" applyFont="1" applyAlignment="1">
      <alignment horizontal="right"/>
    </xf>
    <xf numFmtId="165" fontId="10" fillId="0" borderId="0" xfId="0" applyNumberFormat="1" applyFont="1"/>
    <xf numFmtId="0" fontId="9" fillId="0" borderId="0" xfId="0" applyFont="1" applyAlignment="1">
      <alignment horizontal="center"/>
    </xf>
    <xf numFmtId="166" fontId="8" fillId="0" borderId="0" xfId="0" applyNumberFormat="1" applyFont="1"/>
    <xf numFmtId="166" fontId="8" fillId="0" borderId="1" xfId="0" applyNumberFormat="1" applyFont="1" applyBorder="1"/>
    <xf numFmtId="166" fontId="8" fillId="0" borderId="2" xfId="0" applyNumberFormat="1" applyFont="1" applyBorder="1"/>
    <xf numFmtId="0" fontId="10" fillId="0" borderId="0" xfId="0" applyFont="1" applyAlignment="1">
      <alignment horizontal="center"/>
    </xf>
    <xf numFmtId="166" fontId="10" fillId="0" borderId="0" xfId="0" applyNumberFormat="1" applyFont="1"/>
    <xf numFmtId="166" fontId="10" fillId="0" borderId="20" xfId="0" applyNumberFormat="1" applyFont="1" applyBorder="1"/>
    <xf numFmtId="166" fontId="8" fillId="0" borderId="20" xfId="0" applyNumberFormat="1" applyFont="1" applyBorder="1"/>
    <xf numFmtId="0" fontId="11" fillId="0" borderId="0" xfId="0" applyFont="1" applyAlignment="1">
      <alignment horizontal="left"/>
    </xf>
    <xf numFmtId="164" fontId="2" fillId="0" borderId="3" xfId="1" applyFont="1" applyBorder="1" applyAlignment="1">
      <alignment horizontal="right"/>
    </xf>
    <xf numFmtId="0" fontId="12" fillId="0" borderId="0" xfId="0" applyFont="1" applyAlignment="1">
      <alignment horizontal="center"/>
    </xf>
    <xf numFmtId="0" fontId="9" fillId="0" borderId="3" xfId="0" applyFont="1" applyBorder="1"/>
    <xf numFmtId="0" fontId="9" fillId="0" borderId="5" xfId="0" applyFont="1" applyBorder="1"/>
    <xf numFmtId="0" fontId="12" fillId="0" borderId="3" xfId="0" applyFont="1" applyBorder="1" applyAlignment="1">
      <alignment horizontal="center"/>
    </xf>
    <xf numFmtId="164" fontId="9" fillId="0" borderId="3" xfId="0" applyNumberFormat="1" applyFont="1" applyBorder="1"/>
    <xf numFmtId="164" fontId="9" fillId="0" borderId="21" xfId="0" applyNumberFormat="1" applyFont="1" applyBorder="1"/>
    <xf numFmtId="0" fontId="5" fillId="0" borderId="1" xfId="0" applyFont="1" applyBorder="1" applyAlignment="1">
      <alignment horizontal="center"/>
    </xf>
    <xf numFmtId="0" fontId="9" fillId="0" borderId="1" xfId="0" applyFont="1" applyBorder="1"/>
    <xf numFmtId="0" fontId="12" fillId="0" borderId="12" xfId="0" applyFont="1" applyBorder="1" applyAlignment="1">
      <alignment horizontal="center"/>
    </xf>
    <xf numFmtId="0" fontId="9" fillId="0" borderId="12" xfId="0" applyFont="1" applyBorder="1" applyAlignment="1">
      <alignment horizontal="center"/>
    </xf>
    <xf numFmtId="0" fontId="2" fillId="0" borderId="17" xfId="0" applyFont="1" applyBorder="1" applyAlignment="1">
      <alignment horizontal="center"/>
    </xf>
    <xf numFmtId="0" fontId="2" fillId="0" borderId="11" xfId="0" applyFont="1" applyBorder="1"/>
    <xf numFmtId="0" fontId="3" fillId="0" borderId="13" xfId="0" applyFont="1" applyBorder="1" applyAlignment="1">
      <alignment horizontal="center"/>
    </xf>
    <xf numFmtId="0" fontId="2" fillId="0" borderId="1" xfId="0" applyFont="1" applyBorder="1"/>
    <xf numFmtId="0" fontId="9" fillId="0" borderId="13" xfId="0" applyFont="1" applyBorder="1" applyAlignment="1">
      <alignment horizontal="center"/>
    </xf>
    <xf numFmtId="0" fontId="9" fillId="0" borderId="1" xfId="0" applyFont="1" applyBorder="1" applyAlignment="1">
      <alignment horizontal="center"/>
    </xf>
    <xf numFmtId="0" fontId="12" fillId="0" borderId="0" xfId="0" applyFont="1" applyAlignment="1">
      <alignment horizontal="left"/>
    </xf>
    <xf numFmtId="166" fontId="9" fillId="0" borderId="0" xfId="1" applyNumberFormat="1" applyFont="1"/>
    <xf numFmtId="166" fontId="9" fillId="0" borderId="20" xfId="1" applyNumberFormat="1" applyFont="1" applyBorder="1"/>
    <xf numFmtId="166" fontId="9" fillId="0" borderId="2" xfId="1" applyNumberFormat="1" applyFont="1" applyBorder="1"/>
    <xf numFmtId="166" fontId="8" fillId="0" borderId="2" xfId="1" applyNumberFormat="1" applyFont="1" applyBorder="1"/>
    <xf numFmtId="0" fontId="5" fillId="0" borderId="5" xfId="0" applyFont="1" applyBorder="1" applyAlignment="1">
      <alignment horizontal="center"/>
    </xf>
    <xf numFmtId="0" fontId="0" fillId="0" borderId="22" xfId="0" applyBorder="1"/>
    <xf numFmtId="0" fontId="0" fillId="0" borderId="22" xfId="0" applyBorder="1" applyAlignment="1">
      <alignment horizontal="center"/>
    </xf>
    <xf numFmtId="164" fontId="4" fillId="0" borderId="0" xfId="0" applyNumberFormat="1" applyFont="1"/>
    <xf numFmtId="0" fontId="13" fillId="0" borderId="3" xfId="0" applyFont="1" applyBorder="1" applyAlignment="1">
      <alignment horizontal="center"/>
    </xf>
    <xf numFmtId="0" fontId="14" fillId="0" borderId="12" xfId="0" applyFont="1" applyBorder="1"/>
    <xf numFmtId="0" fontId="4" fillId="0" borderId="14" xfId="0" applyFont="1" applyBorder="1"/>
    <xf numFmtId="0" fontId="15" fillId="0" borderId="3" xfId="0" applyFont="1" applyBorder="1" applyAlignment="1">
      <alignment horizontal="center"/>
    </xf>
    <xf numFmtId="164" fontId="10" fillId="0" borderId="20" xfId="0" applyNumberFormat="1" applyFont="1" applyBorder="1"/>
    <xf numFmtId="0" fontId="4" fillId="0" borderId="1" xfId="0" applyFont="1" applyBorder="1"/>
    <xf numFmtId="0" fontId="4" fillId="0" borderId="1" xfId="0" applyFont="1" applyBorder="1" applyAlignment="1">
      <alignment horizontal="center"/>
    </xf>
    <xf numFmtId="164" fontId="4" fillId="0" borderId="1" xfId="1" applyFont="1" applyBorder="1" applyAlignment="1">
      <alignment horizontal="right"/>
    </xf>
    <xf numFmtId="0" fontId="2" fillId="0" borderId="8" xfId="0" applyFont="1" applyBorder="1" applyAlignment="1">
      <alignment horizontal="center"/>
    </xf>
    <xf numFmtId="164" fontId="4" fillId="0" borderId="8" xfId="0" applyNumberFormat="1" applyFont="1" applyBorder="1" applyAlignment="1">
      <alignment horizontal="center"/>
    </xf>
    <xf numFmtId="0" fontId="4" fillId="0" borderId="8" xfId="0" applyFont="1" applyBorder="1" applyAlignment="1">
      <alignment horizontal="center"/>
    </xf>
    <xf numFmtId="164" fontId="4" fillId="0" borderId="8" xfId="1" applyFont="1" applyBorder="1" applyAlignment="1">
      <alignment horizontal="center"/>
    </xf>
    <xf numFmtId="0" fontId="4" fillId="0" borderId="8" xfId="0" applyFont="1" applyBorder="1" applyAlignment="1">
      <alignment horizontal="left"/>
    </xf>
    <xf numFmtId="8" fontId="4" fillId="0" borderId="3" xfId="0" applyNumberFormat="1" applyFont="1" applyBorder="1" applyAlignment="1">
      <alignment horizontal="center"/>
    </xf>
    <xf numFmtId="8" fontId="4" fillId="0" borderId="3" xfId="0" applyNumberFormat="1" applyFont="1" applyFill="1" applyBorder="1" applyAlignment="1">
      <alignment horizontal="center"/>
    </xf>
    <xf numFmtId="0" fontId="4" fillId="0" borderId="23" xfId="0" applyFont="1" applyBorder="1"/>
    <xf numFmtId="2" fontId="4" fillId="0" borderId="0" xfId="0" applyNumberFormat="1" applyFont="1"/>
    <xf numFmtId="0" fontId="2" fillId="0" borderId="16" xfId="0" applyFont="1" applyBorder="1" applyAlignment="1">
      <alignment horizontal="left"/>
    </xf>
    <xf numFmtId="0" fontId="0" fillId="0" borderId="24" xfId="0" applyBorder="1"/>
    <xf numFmtId="0" fontId="0" fillId="0" borderId="24" xfId="0" applyBorder="1" applyAlignment="1">
      <alignment horizontal="center"/>
    </xf>
    <xf numFmtId="0" fontId="3" fillId="0" borderId="24" xfId="0" applyFont="1" applyBorder="1" applyAlignment="1">
      <alignment horizontal="right"/>
    </xf>
    <xf numFmtId="0" fontId="4" fillId="0" borderId="0" xfId="0" applyFont="1" applyBorder="1" applyAlignment="1">
      <alignment horizontal="left"/>
    </xf>
    <xf numFmtId="0" fontId="10" fillId="0" borderId="25" xfId="0" applyFont="1" applyBorder="1"/>
    <xf numFmtId="0" fontId="10" fillId="0" borderId="0" xfId="0" applyFont="1" applyBorder="1"/>
    <xf numFmtId="0" fontId="10" fillId="0" borderId="26" xfId="0" applyFont="1" applyBorder="1" applyAlignment="1">
      <alignment horizontal="right"/>
    </xf>
    <xf numFmtId="0" fontId="8" fillId="0" borderId="26" xfId="0" applyFont="1" applyBorder="1" applyAlignment="1">
      <alignment horizontal="right"/>
    </xf>
    <xf numFmtId="0" fontId="8" fillId="0" borderId="27" xfId="0" applyFont="1" applyBorder="1"/>
    <xf numFmtId="0" fontId="8" fillId="0" borderId="2" xfId="0" applyFont="1" applyBorder="1"/>
    <xf numFmtId="0" fontId="8" fillId="0" borderId="28" xfId="0" applyFont="1" applyBorder="1" applyAlignment="1">
      <alignment horizontal="right"/>
    </xf>
    <xf numFmtId="0" fontId="11" fillId="0" borderId="29" xfId="0" applyFont="1" applyBorder="1" applyAlignment="1">
      <alignment horizontal="center"/>
    </xf>
    <xf numFmtId="0" fontId="10" fillId="0" borderId="30" xfId="0" applyFont="1" applyBorder="1"/>
    <xf numFmtId="0" fontId="11" fillId="0" borderId="30" xfId="0" applyFont="1" applyBorder="1" applyAlignment="1">
      <alignment horizontal="center"/>
    </xf>
    <xf numFmtId="0" fontId="10" fillId="0" borderId="31" xfId="0" applyFont="1" applyBorder="1" applyAlignment="1">
      <alignment horizontal="right"/>
    </xf>
    <xf numFmtId="0" fontId="10" fillId="0" borderId="19" xfId="0" applyFont="1" applyBorder="1"/>
    <xf numFmtId="0" fontId="10" fillId="0" borderId="32" xfId="0" applyFont="1" applyBorder="1"/>
    <xf numFmtId="0" fontId="10" fillId="0" borderId="22" xfId="0" applyFont="1" applyBorder="1"/>
    <xf numFmtId="0" fontId="10" fillId="0" borderId="33" xfId="0" applyFont="1" applyBorder="1"/>
    <xf numFmtId="164" fontId="10" fillId="0" borderId="19" xfId="0" applyNumberFormat="1" applyFont="1" applyBorder="1"/>
    <xf numFmtId="0" fontId="11" fillId="0" borderId="0" xfId="0" applyFont="1" applyBorder="1"/>
    <xf numFmtId="0" fontId="8" fillId="0" borderId="31" xfId="0" applyFont="1" applyBorder="1" applyAlignment="1">
      <alignment horizontal="right"/>
    </xf>
    <xf numFmtId="0" fontId="8" fillId="0" borderId="0" xfId="0" applyFont="1" applyBorder="1"/>
    <xf numFmtId="0" fontId="8" fillId="0" borderId="0" xfId="0" applyFont="1" applyBorder="1" applyAlignment="1">
      <alignment horizontal="right"/>
    </xf>
    <xf numFmtId="0" fontId="12" fillId="0" borderId="0" xfId="0" applyFont="1"/>
    <xf numFmtId="166" fontId="12" fillId="0" borderId="0" xfId="1" applyNumberFormat="1" applyFont="1" applyAlignment="1">
      <alignment horizontal="right"/>
    </xf>
    <xf numFmtId="44" fontId="4" fillId="0" borderId="12" xfId="2" applyFont="1" applyBorder="1"/>
    <xf numFmtId="0" fontId="2" fillId="0" borderId="17" xfId="0" applyFont="1" applyBorder="1"/>
    <xf numFmtId="164" fontId="9" fillId="0" borderId="12" xfId="0" applyNumberFormat="1" applyFont="1" applyBorder="1"/>
    <xf numFmtId="0" fontId="9" fillId="0" borderId="12" xfId="0" applyFont="1" applyBorder="1"/>
    <xf numFmtId="164" fontId="9" fillId="0" borderId="18" xfId="0" applyNumberFormat="1" applyFont="1" applyBorder="1"/>
    <xf numFmtId="0" fontId="9" fillId="0" borderId="13" xfId="0" applyFont="1" applyBorder="1"/>
    <xf numFmtId="166" fontId="8" fillId="2" borderId="0" xfId="0" applyNumberFormat="1" applyFont="1" applyFill="1"/>
    <xf numFmtId="166" fontId="8" fillId="2" borderId="1" xfId="0" applyNumberFormat="1" applyFont="1" applyFill="1" applyBorder="1"/>
    <xf numFmtId="166" fontId="10" fillId="2" borderId="0" xfId="0" applyNumberFormat="1" applyFont="1" applyFill="1"/>
    <xf numFmtId="166" fontId="8" fillId="2" borderId="1" xfId="1" applyNumberFormat="1" applyFont="1" applyFill="1" applyBorder="1"/>
    <xf numFmtId="0" fontId="16" fillId="0" borderId="3" xfId="0" applyFont="1" applyBorder="1"/>
    <xf numFmtId="0" fontId="0" fillId="0" borderId="10" xfId="0" applyBorder="1"/>
    <xf numFmtId="0" fontId="0" fillId="0" borderId="15" xfId="0" applyBorder="1"/>
    <xf numFmtId="0" fontId="2" fillId="0" borderId="10" xfId="0" applyFont="1" applyBorder="1"/>
    <xf numFmtId="0" fontId="0" fillId="0" borderId="0" xfId="0" applyBorder="1"/>
    <xf numFmtId="0" fontId="4" fillId="0" borderId="24" xfId="0" applyFont="1" applyBorder="1" applyAlignment="1">
      <alignment horizontal="right"/>
    </xf>
    <xf numFmtId="0" fontId="0" fillId="0" borderId="11" xfId="0" applyBorder="1"/>
    <xf numFmtId="0" fontId="0" fillId="0" borderId="13" xfId="0" applyBorder="1"/>
    <xf numFmtId="0" fontId="0" fillId="0" borderId="12" xfId="0" applyFont="1" applyBorder="1"/>
    <xf numFmtId="0" fontId="4" fillId="0" borderId="3" xfId="0" applyFont="1" applyFill="1" applyBorder="1"/>
    <xf numFmtId="164" fontId="4" fillId="0" borderId="3" xfId="1" applyFont="1" applyFill="1" applyBorder="1" applyAlignment="1">
      <alignment horizontal="center"/>
    </xf>
    <xf numFmtId="0" fontId="4" fillId="0" borderId="3" xfId="0" applyFont="1" applyFill="1" applyBorder="1" applyAlignment="1">
      <alignment horizontal="center"/>
    </xf>
    <xf numFmtId="0" fontId="13" fillId="0" borderId="3" xfId="0" applyFont="1" applyFill="1" applyBorder="1" applyAlignment="1">
      <alignment horizontal="center"/>
    </xf>
    <xf numFmtId="164" fontId="4" fillId="0" borderId="3" xfId="1" applyFont="1" applyFill="1" applyBorder="1" applyAlignment="1">
      <alignment horizontal="right"/>
    </xf>
    <xf numFmtId="0" fontId="17" fillId="0" borderId="0" xfId="0" applyFont="1" applyAlignment="1">
      <alignment horizontal="left" vertical="center"/>
    </xf>
    <xf numFmtId="0" fontId="18" fillId="0" borderId="0" xfId="0" applyFont="1" applyAlignment="1">
      <alignment vertical="center"/>
    </xf>
    <xf numFmtId="0" fontId="19" fillId="0" borderId="0" xfId="0" applyFont="1" applyAlignment="1">
      <alignment vertical="center"/>
    </xf>
    <xf numFmtId="0" fontId="8" fillId="0" borderId="0" xfId="0" applyFont="1" applyAlignment="1">
      <alignment vertical="center"/>
    </xf>
    <xf numFmtId="0" fontId="24" fillId="0" borderId="37"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0" xfId="0" applyFont="1" applyAlignment="1">
      <alignment vertical="center"/>
    </xf>
    <xf numFmtId="0" fontId="25" fillId="0" borderId="0" xfId="0" applyFont="1" applyAlignment="1">
      <alignment vertical="center"/>
    </xf>
    <xf numFmtId="0" fontId="20" fillId="0" borderId="0" xfId="0" applyFont="1" applyAlignment="1">
      <alignment horizontal="left" vertical="center"/>
    </xf>
    <xf numFmtId="0" fontId="21" fillId="0" borderId="0" xfId="0" applyFont="1" applyAlignment="1">
      <alignment horizontal="left" vertical="center"/>
    </xf>
    <xf numFmtId="0" fontId="22" fillId="0" borderId="0" xfId="0" applyFont="1" applyAlignment="1">
      <alignment horizontal="left" vertical="center"/>
    </xf>
    <xf numFmtId="0" fontId="8" fillId="0" borderId="38" xfId="0" applyFont="1" applyBorder="1" applyAlignment="1">
      <alignment vertical="center" wrapText="1"/>
    </xf>
    <xf numFmtId="0" fontId="8" fillId="0" borderId="39" xfId="0" applyFont="1" applyBorder="1" applyAlignment="1">
      <alignment vertical="center" wrapText="1"/>
    </xf>
    <xf numFmtId="0" fontId="7" fillId="0" borderId="38" xfId="0" applyFont="1" applyBorder="1" applyAlignment="1">
      <alignment vertical="center" wrapText="1"/>
    </xf>
    <xf numFmtId="0" fontId="8" fillId="0" borderId="34"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0" xfId="0" applyFont="1" applyAlignment="1">
      <alignment horizontal="justify" vertical="center" wrapText="1"/>
    </xf>
    <xf numFmtId="0" fontId="0" fillId="0" borderId="0" xfId="0" applyAlignment="1">
      <alignment wrapText="1"/>
    </xf>
    <xf numFmtId="0" fontId="2" fillId="0" borderId="16" xfId="0" applyFont="1" applyBorder="1" applyAlignment="1">
      <alignment horizontal="center"/>
    </xf>
    <xf numFmtId="0" fontId="2" fillId="0" borderId="5" xfId="0" applyFont="1" applyBorder="1" applyAlignment="1">
      <alignment horizontal="center"/>
    </xf>
    <xf numFmtId="0" fontId="3" fillId="0" borderId="16" xfId="0" applyFont="1" applyBorder="1" applyAlignment="1">
      <alignment horizontal="center"/>
    </xf>
    <xf numFmtId="0" fontId="3" fillId="0" borderId="5" xfId="0" applyFont="1" applyBorder="1" applyAlignment="1">
      <alignment horizontal="center"/>
    </xf>
    <xf numFmtId="0" fontId="3" fillId="0" borderId="1" xfId="0" applyFont="1" applyBorder="1" applyAlignment="1">
      <alignment horizontal="center"/>
    </xf>
    <xf numFmtId="0" fontId="3" fillId="0" borderId="7" xfId="0" applyFont="1" applyBorder="1" applyAlignment="1">
      <alignment horizontal="center"/>
    </xf>
    <xf numFmtId="0" fontId="3" fillId="0" borderId="11" xfId="0" applyFont="1" applyBorder="1" applyAlignment="1">
      <alignment horizontal="center"/>
    </xf>
    <xf numFmtId="0" fontId="27" fillId="0" borderId="0" xfId="3" applyFont="1" applyAlignment="1">
      <alignment horizontal="center"/>
    </xf>
    <xf numFmtId="0" fontId="27" fillId="0" borderId="0" xfId="3" applyFont="1"/>
  </cellXfs>
  <cellStyles count="4">
    <cellStyle name="Lien hypertexte" xfId="3" builtinId="8"/>
    <cellStyle name="Milliers" xfId="1" builtinId="3"/>
    <cellStyle name="Monétaire"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1</xdr:col>
      <xdr:colOff>2070734</xdr:colOff>
      <xdr:row>1</xdr:row>
      <xdr:rowOff>219075</xdr:rowOff>
    </xdr:from>
    <xdr:to>
      <xdr:col>1</xdr:col>
      <xdr:colOff>5591175</xdr:colOff>
      <xdr:row>8</xdr:row>
      <xdr:rowOff>272415</xdr:rowOff>
    </xdr:to>
    <xdr:pic>
      <xdr:nvPicPr>
        <xdr:cNvPr id="2" name="Image 1" descr="BS02073_">
          <a:extLst>
            <a:ext uri="{FF2B5EF4-FFF2-40B4-BE49-F238E27FC236}">
              <a16:creationId xmlns:a16="http://schemas.microsoft.com/office/drawing/2014/main" id="{358D8C83-530F-A5D4-7BFA-F5EA76379B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18734" y="581025"/>
          <a:ext cx="3520441" cy="21583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youtu.be/EMMNcbGBZEQ"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youtu.be/k5h0qzLeDxo"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youtu.be/2SJP1BCnWv4"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2B642B-23FE-46D6-9403-3E6F5EBE2FD7}">
  <dimension ref="A1:B100"/>
  <sheetViews>
    <sheetView zoomScaleNormal="100" workbookViewId="0">
      <selection activeCell="B100" sqref="B100"/>
    </sheetView>
  </sheetViews>
  <sheetFormatPr baseColWidth="10" defaultRowHeight="13.2"/>
  <cols>
    <col min="1" max="1" width="44.44140625" customWidth="1"/>
    <col min="2" max="2" width="95.44140625" customWidth="1"/>
  </cols>
  <sheetData>
    <row r="1" spans="1:2" ht="28.2">
      <c r="A1" s="225"/>
    </row>
    <row r="2" spans="1:2" ht="28.2">
      <c r="A2" s="225"/>
    </row>
    <row r="3" spans="1:2" ht="24.6">
      <c r="A3" s="227"/>
    </row>
    <row r="4" spans="1:2" ht="24.6">
      <c r="A4" s="227"/>
    </row>
    <row r="6" spans="1:2" ht="24.6">
      <c r="A6" s="227"/>
    </row>
    <row r="7" spans="1:2" ht="24.6">
      <c r="A7" s="227"/>
    </row>
    <row r="8" spans="1:2" ht="24.6">
      <c r="A8" s="227"/>
    </row>
    <row r="9" spans="1:2" ht="30">
      <c r="A9" s="233" t="s">
        <v>240</v>
      </c>
    </row>
    <row r="10" spans="1:2" ht="22.8">
      <c r="A10" s="234" t="s">
        <v>414</v>
      </c>
    </row>
    <row r="11" spans="1:2" ht="22.8">
      <c r="A11" s="235"/>
    </row>
    <row r="12" spans="1:2" ht="22.8">
      <c r="A12" s="234" t="s">
        <v>382</v>
      </c>
    </row>
    <row r="13" spans="1:2" ht="15.6">
      <c r="A13" s="226"/>
    </row>
    <row r="14" spans="1:2" ht="15.6">
      <c r="A14" s="226"/>
    </row>
    <row r="15" spans="1:2" ht="15.6" thickBot="1">
      <c r="A15" s="228"/>
    </row>
    <row r="16" spans="1:2">
      <c r="A16" s="239"/>
      <c r="B16" s="229"/>
    </row>
    <row r="17" spans="1:2" ht="17.399999999999999">
      <c r="A17" s="240"/>
      <c r="B17" s="230" t="s">
        <v>415</v>
      </c>
    </row>
    <row r="18" spans="1:2" ht="15.6">
      <c r="A18" s="240"/>
      <c r="B18" s="238" t="s">
        <v>423</v>
      </c>
    </row>
    <row r="19" spans="1:2" ht="15">
      <c r="A19" s="240"/>
      <c r="B19" s="236"/>
    </row>
    <row r="20" spans="1:2" ht="15">
      <c r="A20" s="240"/>
      <c r="B20" s="236"/>
    </row>
    <row r="21" spans="1:2" ht="15">
      <c r="A21" s="240"/>
      <c r="B21" s="236"/>
    </row>
    <row r="22" spans="1:2" ht="15">
      <c r="A22" s="240"/>
      <c r="B22" s="236"/>
    </row>
    <row r="23" spans="1:2" ht="15">
      <c r="A23" s="240"/>
      <c r="B23" s="236"/>
    </row>
    <row r="24" spans="1:2" ht="15">
      <c r="A24" s="240"/>
      <c r="B24" s="236"/>
    </row>
    <row r="25" spans="1:2" ht="15">
      <c r="A25" s="240"/>
      <c r="B25" s="236"/>
    </row>
    <row r="26" spans="1:2" ht="15.6">
      <c r="A26" s="240"/>
      <c r="B26" s="238" t="s">
        <v>421</v>
      </c>
    </row>
    <row r="27" spans="1:2" ht="15">
      <c r="A27" s="240"/>
      <c r="B27" s="236"/>
    </row>
    <row r="28" spans="1:2" ht="15">
      <c r="A28" s="240"/>
      <c r="B28" s="236"/>
    </row>
    <row r="29" spans="1:2" ht="15.6">
      <c r="A29" s="240"/>
      <c r="B29" s="238" t="s">
        <v>422</v>
      </c>
    </row>
    <row r="30" spans="1:2" ht="15">
      <c r="A30" s="240"/>
      <c r="B30" s="236"/>
    </row>
    <row r="31" spans="1:2" ht="15">
      <c r="A31" s="240"/>
      <c r="B31" s="236"/>
    </row>
    <row r="32" spans="1:2" ht="15.6" thickBot="1">
      <c r="A32" s="241"/>
      <c r="B32" s="237"/>
    </row>
    <row r="34" spans="1:2" ht="17.399999999999999">
      <c r="A34" s="231"/>
    </row>
    <row r="35" spans="1:2" ht="17.399999999999999">
      <c r="A35" s="231" t="s">
        <v>416</v>
      </c>
    </row>
    <row r="36" spans="1:2" ht="17.399999999999999">
      <c r="A36" s="231" t="s">
        <v>414</v>
      </c>
    </row>
    <row r="37" spans="1:2" ht="17.399999999999999">
      <c r="A37" s="232" t="s">
        <v>417</v>
      </c>
    </row>
    <row r="38" spans="1:2" ht="17.399999999999999">
      <c r="A38" s="232" t="s">
        <v>418</v>
      </c>
    </row>
    <row r="39" spans="1:2" ht="15">
      <c r="A39" s="228" t="s">
        <v>382</v>
      </c>
    </row>
    <row r="40" spans="1:2" ht="15">
      <c r="A40" s="228" t="s">
        <v>419</v>
      </c>
    </row>
    <row r="41" spans="1:2" ht="15">
      <c r="A41" s="228"/>
    </row>
    <row r="42" spans="1:2" ht="15">
      <c r="A42" s="228"/>
    </row>
    <row r="43" spans="1:2" ht="15">
      <c r="A43" s="228"/>
    </row>
    <row r="44" spans="1:2" ht="114.6" customHeight="1">
      <c r="A44" s="242" t="s">
        <v>420</v>
      </c>
      <c r="B44" s="243"/>
    </row>
    <row r="45" spans="1:2" ht="15">
      <c r="A45" s="228"/>
    </row>
    <row r="46" spans="1:2" ht="15">
      <c r="A46" s="228"/>
    </row>
    <row r="47" spans="1:2" ht="15">
      <c r="A47" s="228"/>
    </row>
    <row r="48" spans="1:2" ht="15">
      <c r="A48" s="228"/>
    </row>
    <row r="49" spans="1:1" ht="15">
      <c r="A49" s="228"/>
    </row>
    <row r="50" spans="1:1" ht="15">
      <c r="A50" s="228"/>
    </row>
    <row r="51" spans="1:1" ht="15">
      <c r="A51" s="228"/>
    </row>
    <row r="52" spans="1:1" ht="15">
      <c r="A52" s="228"/>
    </row>
    <row r="100" spans="1:1">
      <c r="A100" t="s">
        <v>424</v>
      </c>
    </row>
  </sheetData>
  <mergeCells count="2">
    <mergeCell ref="A16:A32"/>
    <mergeCell ref="A44:B44"/>
  </mergeCells>
  <pageMargins left="0.7" right="0.7" top="0.75" bottom="0.75" header="0.3" footer="0.3"/>
  <pageSetup scale="6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26"/>
  <sheetViews>
    <sheetView view="pageLayout" zoomScaleNormal="160" zoomScaleSheetLayoutView="120" workbookViewId="0">
      <selection activeCell="C22" sqref="C22"/>
    </sheetView>
  </sheetViews>
  <sheetFormatPr baseColWidth="10" defaultRowHeight="13.2"/>
  <cols>
    <col min="1" max="1" width="9.6640625" customWidth="1"/>
    <col min="2" max="2" width="3.6640625" customWidth="1"/>
    <col min="3" max="3" width="30.6640625" customWidth="1"/>
    <col min="4" max="4" width="4.6640625" style="4" customWidth="1"/>
    <col min="5" max="7" width="12.6640625" customWidth="1"/>
    <col min="8" max="8" width="4.44140625" customWidth="1"/>
  </cols>
  <sheetData>
    <row r="1" spans="1:8">
      <c r="A1" s="23" t="s">
        <v>1</v>
      </c>
      <c r="H1" s="215"/>
    </row>
    <row r="2" spans="1:8">
      <c r="A2" s="23" t="s">
        <v>382</v>
      </c>
      <c r="H2" s="215"/>
    </row>
    <row r="3" spans="1:8">
      <c r="A3" s="23" t="s">
        <v>25</v>
      </c>
      <c r="H3" s="215"/>
    </row>
    <row r="4" spans="1:8">
      <c r="A4" s="2"/>
      <c r="B4" s="2"/>
      <c r="C4" s="2"/>
      <c r="D4" s="25"/>
      <c r="E4" s="2"/>
      <c r="F4" s="2"/>
      <c r="G4" s="2"/>
      <c r="H4" s="215"/>
    </row>
    <row r="5" spans="1:8">
      <c r="A5" s="10"/>
      <c r="F5" s="1" t="s">
        <v>4</v>
      </c>
      <c r="G5" s="216">
        <v>1010</v>
      </c>
      <c r="H5" s="217"/>
    </row>
    <row r="6" spans="1:8">
      <c r="A6" s="11" t="s">
        <v>2</v>
      </c>
      <c r="B6" s="18" t="s">
        <v>26</v>
      </c>
      <c r="G6" s="215"/>
      <c r="H6" s="5"/>
    </row>
    <row r="7" spans="1:8" ht="5.0999999999999996" customHeight="1" thickBot="1">
      <c r="A7" s="12"/>
      <c r="B7" s="3"/>
      <c r="C7" s="3"/>
      <c r="D7" s="26"/>
      <c r="E7" s="3"/>
      <c r="F7" s="3"/>
      <c r="G7" s="3"/>
      <c r="H7" s="6"/>
    </row>
    <row r="8" spans="1:8" ht="13.8" thickTop="1">
      <c r="A8" s="13" t="s">
        <v>5</v>
      </c>
      <c r="B8" s="9"/>
      <c r="C8" s="9"/>
      <c r="D8" s="9" t="s">
        <v>9</v>
      </c>
      <c r="E8" s="9" t="s">
        <v>8</v>
      </c>
      <c r="F8" s="9" t="s">
        <v>7</v>
      </c>
      <c r="G8" s="7" t="s">
        <v>6</v>
      </c>
      <c r="H8" s="214" t="s">
        <v>404</v>
      </c>
    </row>
    <row r="9" spans="1:8" ht="5.0999999999999996" customHeight="1" thickBot="1">
      <c r="A9" s="12"/>
      <c r="B9" s="6"/>
      <c r="C9" s="6"/>
      <c r="D9" s="27"/>
      <c r="E9" s="6"/>
      <c r="F9" s="6"/>
      <c r="G9" s="6"/>
      <c r="H9" s="213"/>
    </row>
    <row r="10" spans="1:8" ht="13.8" thickTop="1">
      <c r="A10" s="14">
        <v>2025</v>
      </c>
      <c r="B10" s="5"/>
      <c r="C10" s="5"/>
      <c r="D10" s="28"/>
      <c r="E10" s="5"/>
      <c r="F10" s="5"/>
      <c r="G10" s="5"/>
      <c r="H10" s="212"/>
    </row>
    <row r="11" spans="1:8">
      <c r="A11" s="19" t="s">
        <v>10</v>
      </c>
      <c r="B11" s="20">
        <v>30</v>
      </c>
      <c r="C11" s="20" t="s">
        <v>6</v>
      </c>
      <c r="D11" s="29"/>
      <c r="E11" s="15"/>
      <c r="F11" s="15"/>
      <c r="G11" s="15">
        <v>51564.59</v>
      </c>
      <c r="H11" s="80" t="s">
        <v>405</v>
      </c>
    </row>
    <row r="12" spans="1:8">
      <c r="A12" s="19"/>
      <c r="B12" s="20"/>
      <c r="C12" s="20"/>
      <c r="D12" s="29"/>
      <c r="E12" s="15"/>
      <c r="F12" s="15"/>
      <c r="G12" s="15"/>
      <c r="H12" s="80"/>
    </row>
    <row r="13" spans="1:8">
      <c r="A13" s="19"/>
      <c r="B13" s="20"/>
      <c r="C13" s="20"/>
      <c r="D13" s="29"/>
      <c r="E13" s="15"/>
      <c r="F13" s="15"/>
      <c r="G13" s="15"/>
      <c r="H13" s="80"/>
    </row>
    <row r="14" spans="1:8">
      <c r="A14" s="21"/>
      <c r="B14" s="22"/>
      <c r="C14" s="22"/>
      <c r="D14" s="30"/>
      <c r="E14" s="16"/>
      <c r="F14" s="16"/>
      <c r="G14" s="16"/>
      <c r="H14" s="218"/>
    </row>
    <row r="15" spans="1:8">
      <c r="A15" s="2"/>
      <c r="B15" s="2"/>
      <c r="C15" s="2"/>
      <c r="D15" s="25"/>
      <c r="E15" s="2"/>
      <c r="F15" s="2"/>
      <c r="G15" s="2"/>
    </row>
    <row r="16" spans="1:8">
      <c r="A16" s="10"/>
      <c r="F16" s="1" t="s">
        <v>4</v>
      </c>
      <c r="G16" s="17">
        <v>1015</v>
      </c>
      <c r="H16" s="217"/>
    </row>
    <row r="17" spans="1:8">
      <c r="A17" s="11" t="s">
        <v>2</v>
      </c>
      <c r="B17" s="18" t="s">
        <v>27</v>
      </c>
      <c r="G17" s="5"/>
      <c r="H17" s="5"/>
    </row>
    <row r="18" spans="1:8" ht="5.0999999999999996" customHeight="1" thickBot="1">
      <c r="A18" s="12"/>
      <c r="B18" s="3"/>
      <c r="C18" s="3"/>
      <c r="D18" s="26"/>
      <c r="E18" s="3"/>
      <c r="F18" s="3"/>
      <c r="G18" s="6"/>
      <c r="H18" s="6"/>
    </row>
    <row r="19" spans="1:8" ht="13.8" thickTop="1">
      <c r="A19" s="13" t="s">
        <v>5</v>
      </c>
      <c r="B19" s="9"/>
      <c r="C19" s="9"/>
      <c r="D19" s="9" t="s">
        <v>9</v>
      </c>
      <c r="E19" s="9" t="s">
        <v>8</v>
      </c>
      <c r="F19" s="9" t="s">
        <v>7</v>
      </c>
      <c r="G19" s="7" t="s">
        <v>6</v>
      </c>
      <c r="H19" s="214" t="s">
        <v>404</v>
      </c>
    </row>
    <row r="20" spans="1:8" ht="5.0999999999999996" customHeight="1" thickBot="1">
      <c r="A20" s="12"/>
      <c r="B20" s="6"/>
      <c r="C20" s="6"/>
      <c r="D20" s="27"/>
      <c r="E20" s="6"/>
      <c r="F20" s="6"/>
      <c r="G20" s="6"/>
      <c r="H20" s="213"/>
    </row>
    <row r="21" spans="1:8" ht="13.8" thickTop="1">
      <c r="A21" s="14">
        <v>2025</v>
      </c>
      <c r="B21" s="5"/>
      <c r="C21" s="5"/>
      <c r="D21" s="28"/>
      <c r="E21" s="5"/>
      <c r="F21" s="5"/>
      <c r="G21" s="5"/>
      <c r="H21" s="212"/>
    </row>
    <row r="22" spans="1:8">
      <c r="A22" s="19" t="s">
        <v>10</v>
      </c>
      <c r="B22" s="20">
        <v>30</v>
      </c>
      <c r="C22" s="20" t="s">
        <v>6</v>
      </c>
      <c r="D22" s="29"/>
      <c r="E22" s="15"/>
      <c r="F22" s="15"/>
      <c r="G22" s="15">
        <v>150000</v>
      </c>
      <c r="H22" s="80" t="s">
        <v>405</v>
      </c>
    </row>
    <row r="23" spans="1:8">
      <c r="A23" s="19"/>
      <c r="B23" s="20"/>
      <c r="C23" s="20"/>
      <c r="D23" s="29"/>
      <c r="E23" s="15"/>
      <c r="F23" s="15"/>
      <c r="G23" s="15"/>
      <c r="H23" s="80"/>
    </row>
    <row r="24" spans="1:8">
      <c r="A24" s="21"/>
      <c r="B24" s="22"/>
      <c r="C24" s="22"/>
      <c r="D24" s="30"/>
      <c r="E24" s="16"/>
      <c r="F24" s="16"/>
      <c r="G24" s="16"/>
      <c r="H24" s="218"/>
    </row>
    <row r="25" spans="1:8">
      <c r="A25" s="2"/>
      <c r="B25" s="2"/>
      <c r="C25" s="2"/>
      <c r="D25" s="25"/>
      <c r="E25" s="2"/>
      <c r="F25" s="2"/>
      <c r="G25" s="2"/>
    </row>
    <row r="26" spans="1:8">
      <c r="A26" s="10"/>
      <c r="F26" s="1" t="s">
        <v>4</v>
      </c>
      <c r="G26" s="17">
        <v>1020</v>
      </c>
      <c r="H26" s="217"/>
    </row>
    <row r="27" spans="1:8">
      <c r="A27" s="11" t="s">
        <v>2</v>
      </c>
      <c r="B27" s="18" t="s">
        <v>28</v>
      </c>
      <c r="G27" s="5"/>
      <c r="H27" s="5"/>
    </row>
    <row r="28" spans="1:8" ht="5.0999999999999996" customHeight="1" thickBot="1">
      <c r="A28" s="12"/>
      <c r="B28" s="3"/>
      <c r="C28" s="3"/>
      <c r="D28" s="26"/>
      <c r="E28" s="3"/>
      <c r="F28" s="3"/>
      <c r="G28" s="6"/>
      <c r="H28" s="6"/>
    </row>
    <row r="29" spans="1:8" ht="13.8" thickTop="1">
      <c r="A29" s="13" t="s">
        <v>5</v>
      </c>
      <c r="B29" s="9"/>
      <c r="C29" s="9"/>
      <c r="D29" s="9" t="s">
        <v>9</v>
      </c>
      <c r="E29" s="9" t="s">
        <v>8</v>
      </c>
      <c r="F29" s="9" t="s">
        <v>7</v>
      </c>
      <c r="G29" s="7" t="s">
        <v>6</v>
      </c>
      <c r="H29" s="214" t="s">
        <v>404</v>
      </c>
    </row>
    <row r="30" spans="1:8" ht="5.0999999999999996" customHeight="1" thickBot="1">
      <c r="A30" s="12"/>
      <c r="B30" s="6"/>
      <c r="C30" s="6"/>
      <c r="D30" s="27"/>
      <c r="E30" s="6"/>
      <c r="F30" s="6"/>
      <c r="G30" s="6"/>
      <c r="H30" s="213"/>
    </row>
    <row r="31" spans="1:8" ht="13.8" thickTop="1">
      <c r="A31" s="14">
        <v>2025</v>
      </c>
      <c r="B31" s="5"/>
      <c r="C31" s="5"/>
      <c r="D31" s="28"/>
      <c r="E31" s="5"/>
      <c r="F31" s="5"/>
      <c r="G31" s="5"/>
      <c r="H31" s="212"/>
    </row>
    <row r="32" spans="1:8">
      <c r="A32" s="19"/>
      <c r="B32" s="20"/>
      <c r="C32" s="20"/>
      <c r="D32" s="29"/>
      <c r="E32" s="15"/>
      <c r="F32" s="15"/>
      <c r="G32" s="15"/>
      <c r="H32" s="80"/>
    </row>
    <row r="33" spans="1:8">
      <c r="A33" s="21"/>
      <c r="B33" s="22"/>
      <c r="C33" s="22"/>
      <c r="D33" s="30"/>
      <c r="E33" s="16"/>
      <c r="F33" s="16"/>
      <c r="G33" s="16"/>
      <c r="H33" s="218"/>
    </row>
    <row r="34" spans="1:8">
      <c r="B34" s="154"/>
      <c r="C34" s="154"/>
      <c r="D34" s="155"/>
      <c r="E34" s="154"/>
      <c r="F34" s="154"/>
    </row>
    <row r="35" spans="1:8">
      <c r="A35" s="10"/>
      <c r="F35" s="1" t="s">
        <v>4</v>
      </c>
      <c r="G35" s="17">
        <v>1050</v>
      </c>
      <c r="H35" s="217"/>
    </row>
    <row r="36" spans="1:8">
      <c r="A36" s="11" t="s">
        <v>2</v>
      </c>
      <c r="B36" s="18" t="s">
        <v>29</v>
      </c>
      <c r="G36" s="5"/>
      <c r="H36" s="5"/>
    </row>
    <row r="37" spans="1:8" ht="5.0999999999999996" customHeight="1" thickBot="1">
      <c r="A37" s="12"/>
      <c r="B37" s="3"/>
      <c r="C37" s="3"/>
      <c r="D37" s="26"/>
      <c r="E37" s="3"/>
      <c r="F37" s="3"/>
      <c r="G37" s="6"/>
      <c r="H37" s="6"/>
    </row>
    <row r="38" spans="1:8" ht="13.8" thickTop="1">
      <c r="A38" s="13" t="s">
        <v>5</v>
      </c>
      <c r="B38" s="9"/>
      <c r="C38" s="9"/>
      <c r="D38" s="9" t="s">
        <v>9</v>
      </c>
      <c r="E38" s="9" t="s">
        <v>8</v>
      </c>
      <c r="F38" s="9" t="s">
        <v>7</v>
      </c>
      <c r="G38" s="7" t="s">
        <v>6</v>
      </c>
      <c r="H38" s="214" t="s">
        <v>404</v>
      </c>
    </row>
    <row r="39" spans="1:8" ht="5.0999999999999996" customHeight="1" thickBot="1">
      <c r="A39" s="12"/>
      <c r="B39" s="6"/>
      <c r="C39" s="6"/>
      <c r="D39" s="27"/>
      <c r="E39" s="6"/>
      <c r="F39" s="6"/>
      <c r="G39" s="6"/>
      <c r="H39" s="213"/>
    </row>
    <row r="40" spans="1:8" ht="13.8" thickTop="1">
      <c r="A40" s="14">
        <v>2025</v>
      </c>
      <c r="B40" s="5"/>
      <c r="C40" s="5"/>
      <c r="D40" s="28"/>
      <c r="E40" s="5"/>
      <c r="F40" s="5"/>
      <c r="G40" s="5"/>
      <c r="H40" s="212"/>
    </row>
    <row r="41" spans="1:8">
      <c r="A41" s="19" t="s">
        <v>10</v>
      </c>
      <c r="B41" s="20">
        <v>30</v>
      </c>
      <c r="C41" s="20" t="s">
        <v>6</v>
      </c>
      <c r="D41" s="29"/>
      <c r="E41" s="15"/>
      <c r="F41" s="15"/>
      <c r="G41" s="15">
        <v>62086.5</v>
      </c>
      <c r="H41" s="80" t="s">
        <v>405</v>
      </c>
    </row>
    <row r="42" spans="1:8">
      <c r="A42" s="19" t="s">
        <v>102</v>
      </c>
      <c r="B42" s="20">
        <v>5</v>
      </c>
      <c r="C42" s="20"/>
      <c r="D42" s="29" t="s">
        <v>210</v>
      </c>
      <c r="E42" s="15"/>
      <c r="F42" s="15">
        <f>'J5-J10'!F11</f>
        <v>1264.73</v>
      </c>
      <c r="G42" s="15">
        <f>(G41+E42-F42)</f>
        <v>60821.77</v>
      </c>
      <c r="H42" s="80" t="s">
        <v>405</v>
      </c>
    </row>
    <row r="43" spans="1:8">
      <c r="A43" s="19"/>
      <c r="B43" s="20">
        <v>14</v>
      </c>
      <c r="C43" s="20"/>
      <c r="D43" s="29" t="s">
        <v>210</v>
      </c>
      <c r="E43" s="15"/>
      <c r="F43" s="15">
        <f>'J5-J10'!F23</f>
        <v>402.41</v>
      </c>
      <c r="G43" s="15">
        <f>(G42+E43-F43)</f>
        <v>60419.359999999993</v>
      </c>
      <c r="H43" s="80" t="s">
        <v>405</v>
      </c>
    </row>
    <row r="44" spans="1:8">
      <c r="A44" s="19"/>
      <c r="B44" s="20"/>
      <c r="C44" s="20"/>
      <c r="D44" s="29"/>
      <c r="E44" s="15"/>
      <c r="F44" s="15"/>
      <c r="G44" s="15"/>
      <c r="H44" s="80"/>
    </row>
    <row r="45" spans="1:8">
      <c r="A45" s="19"/>
      <c r="B45" s="20"/>
      <c r="C45" s="20"/>
      <c r="D45" s="29"/>
      <c r="E45" s="15"/>
      <c r="F45" s="15"/>
      <c r="G45" s="15"/>
      <c r="H45" s="80"/>
    </row>
    <row r="46" spans="1:8">
      <c r="A46" s="21"/>
      <c r="B46" s="22"/>
      <c r="C46" s="22"/>
      <c r="D46" s="30"/>
      <c r="E46" s="16"/>
      <c r="F46" s="16"/>
      <c r="G46" s="89"/>
      <c r="H46" s="218"/>
    </row>
    <row r="47" spans="1:8">
      <c r="A47" s="2"/>
      <c r="B47" s="2"/>
      <c r="C47" s="2"/>
      <c r="D47" s="25"/>
      <c r="E47" s="2"/>
      <c r="F47" s="2"/>
      <c r="G47" s="2"/>
    </row>
    <row r="48" spans="1:8">
      <c r="A48" s="10"/>
      <c r="F48" s="1" t="s">
        <v>4</v>
      </c>
      <c r="G48" s="17">
        <v>1060</v>
      </c>
      <c r="H48" s="217"/>
    </row>
    <row r="49" spans="1:8">
      <c r="A49" s="11" t="s">
        <v>2</v>
      </c>
      <c r="B49" s="18" t="s">
        <v>30</v>
      </c>
      <c r="G49" s="5"/>
      <c r="H49" s="5"/>
    </row>
    <row r="50" spans="1:8" ht="5.0999999999999996" customHeight="1" thickBot="1">
      <c r="A50" s="12"/>
      <c r="B50" s="3"/>
      <c r="C50" s="3"/>
      <c r="D50" s="26"/>
      <c r="E50" s="3"/>
      <c r="F50" s="3"/>
      <c r="G50" s="6"/>
      <c r="H50" s="6"/>
    </row>
    <row r="51" spans="1:8" ht="13.8" thickTop="1">
      <c r="A51" s="13" t="s">
        <v>5</v>
      </c>
      <c r="B51" s="9"/>
      <c r="C51" s="9"/>
      <c r="D51" s="9" t="s">
        <v>9</v>
      </c>
      <c r="E51" s="9" t="s">
        <v>8</v>
      </c>
      <c r="F51" s="9" t="s">
        <v>7</v>
      </c>
      <c r="G51" s="7" t="s">
        <v>6</v>
      </c>
      <c r="H51" s="214" t="s">
        <v>404</v>
      </c>
    </row>
    <row r="52" spans="1:8" ht="5.0999999999999996" customHeight="1" thickBot="1">
      <c r="A52" s="12"/>
      <c r="B52" s="6"/>
      <c r="C52" s="6"/>
      <c r="D52" s="27"/>
      <c r="E52" s="6"/>
      <c r="F52" s="6"/>
      <c r="G52" s="6"/>
      <c r="H52" s="213"/>
    </row>
    <row r="53" spans="1:8" ht="13.8" thickTop="1">
      <c r="A53" s="14">
        <v>2025</v>
      </c>
      <c r="B53" s="5"/>
      <c r="C53" s="5"/>
      <c r="D53" s="28"/>
      <c r="E53" s="5"/>
      <c r="F53" s="5"/>
      <c r="G53" s="5"/>
      <c r="H53" s="212"/>
    </row>
    <row r="54" spans="1:8">
      <c r="A54" s="19"/>
      <c r="B54" s="20"/>
      <c r="C54" s="20"/>
      <c r="D54" s="28"/>
      <c r="E54" s="5"/>
      <c r="F54" s="5"/>
      <c r="G54" s="5"/>
      <c r="H54" s="80"/>
    </row>
    <row r="55" spans="1:8">
      <c r="A55" s="19"/>
      <c r="B55" s="20"/>
      <c r="C55" s="20"/>
      <c r="D55" s="29"/>
      <c r="E55" s="15"/>
      <c r="F55" s="15"/>
      <c r="G55" s="15"/>
      <c r="H55" s="80"/>
    </row>
    <row r="56" spans="1:8">
      <c r="A56" s="21"/>
      <c r="B56" s="22"/>
      <c r="C56" s="22"/>
      <c r="D56" s="30"/>
      <c r="E56" s="16"/>
      <c r="F56" s="16"/>
      <c r="G56" s="16"/>
      <c r="H56" s="218"/>
    </row>
    <row r="57" spans="1:8">
      <c r="A57" s="2"/>
      <c r="B57" s="2"/>
      <c r="C57" s="2"/>
      <c r="D57" s="25"/>
      <c r="E57" s="2"/>
      <c r="F57" s="2"/>
      <c r="G57" s="2"/>
    </row>
    <row r="58" spans="1:8">
      <c r="A58" s="10"/>
      <c r="F58" s="1" t="s">
        <v>4</v>
      </c>
      <c r="G58" s="17">
        <v>1070</v>
      </c>
      <c r="H58" s="217"/>
    </row>
    <row r="59" spans="1:8">
      <c r="A59" s="11" t="s">
        <v>2</v>
      </c>
      <c r="B59" s="18" t="s">
        <v>31</v>
      </c>
      <c r="G59" s="5"/>
      <c r="H59" s="5"/>
    </row>
    <row r="60" spans="1:8" ht="5.0999999999999996" customHeight="1" thickBot="1">
      <c r="A60" s="12"/>
      <c r="B60" s="3"/>
      <c r="C60" s="3"/>
      <c r="D60" s="26"/>
      <c r="E60" s="3"/>
      <c r="F60" s="3"/>
      <c r="G60" s="6"/>
      <c r="H60" s="6"/>
    </row>
    <row r="61" spans="1:8" ht="13.8" thickTop="1">
      <c r="A61" s="13" t="s">
        <v>5</v>
      </c>
      <c r="B61" s="9"/>
      <c r="C61" s="9"/>
      <c r="D61" s="9" t="s">
        <v>9</v>
      </c>
      <c r="E61" s="9" t="s">
        <v>8</v>
      </c>
      <c r="F61" s="9" t="s">
        <v>7</v>
      </c>
      <c r="G61" s="7" t="s">
        <v>6</v>
      </c>
      <c r="H61" s="214" t="s">
        <v>404</v>
      </c>
    </row>
    <row r="62" spans="1:8" ht="5.0999999999999996" customHeight="1" thickBot="1">
      <c r="A62" s="12"/>
      <c r="B62" s="6"/>
      <c r="C62" s="6"/>
      <c r="D62" s="27"/>
      <c r="E62" s="6"/>
      <c r="F62" s="6"/>
      <c r="G62" s="6"/>
      <c r="H62" s="213"/>
    </row>
    <row r="63" spans="1:8" ht="13.8" thickTop="1">
      <c r="A63" s="14">
        <v>2025</v>
      </c>
      <c r="B63" s="5"/>
      <c r="C63" s="5"/>
      <c r="D63" s="28"/>
      <c r="E63" s="5"/>
      <c r="F63" s="5"/>
      <c r="G63" s="5"/>
      <c r="H63" s="212"/>
    </row>
    <row r="64" spans="1:8">
      <c r="A64" s="19" t="s">
        <v>32</v>
      </c>
      <c r="B64" s="20">
        <v>2</v>
      </c>
      <c r="C64" s="20" t="s">
        <v>33</v>
      </c>
      <c r="D64" s="29" t="s">
        <v>52</v>
      </c>
      <c r="E64" s="15">
        <v>100000</v>
      </c>
      <c r="F64" s="15"/>
      <c r="G64" s="15">
        <f>(G63+E64-F64)</f>
        <v>100000</v>
      </c>
      <c r="H64" s="80" t="s">
        <v>405</v>
      </c>
    </row>
    <row r="65" spans="1:8">
      <c r="A65" s="19"/>
      <c r="B65" s="20"/>
      <c r="C65" s="20"/>
      <c r="D65" s="29"/>
      <c r="E65" s="15"/>
      <c r="F65" s="15"/>
      <c r="G65" s="15"/>
      <c r="H65" s="80"/>
    </row>
    <row r="66" spans="1:8">
      <c r="A66" s="21"/>
      <c r="B66" s="22"/>
      <c r="C66" s="22"/>
      <c r="D66" s="30"/>
      <c r="E66" s="16"/>
      <c r="F66" s="16"/>
      <c r="G66" s="16"/>
      <c r="H66" s="218"/>
    </row>
    <row r="67" spans="1:8">
      <c r="A67" s="2"/>
      <c r="B67" s="2"/>
      <c r="C67" s="2"/>
      <c r="D67" s="25"/>
      <c r="E67" s="2"/>
      <c r="F67" s="2"/>
      <c r="G67" s="2"/>
    </row>
    <row r="68" spans="1:8">
      <c r="A68" s="10"/>
      <c r="F68" s="1" t="s">
        <v>4</v>
      </c>
      <c r="G68" s="17">
        <v>1080</v>
      </c>
      <c r="H68" s="217"/>
    </row>
    <row r="69" spans="1:8">
      <c r="A69" s="11" t="s">
        <v>2</v>
      </c>
      <c r="B69" s="18" t="s">
        <v>34</v>
      </c>
      <c r="G69" s="5"/>
      <c r="H69" s="5"/>
    </row>
    <row r="70" spans="1:8" ht="5.0999999999999996" customHeight="1" thickBot="1">
      <c r="A70" s="12"/>
      <c r="B70" s="3"/>
      <c r="C70" s="3"/>
      <c r="D70" s="26"/>
      <c r="E70" s="3"/>
      <c r="F70" s="3"/>
      <c r="G70" s="6"/>
      <c r="H70" s="6"/>
    </row>
    <row r="71" spans="1:8" ht="13.8" thickTop="1">
      <c r="A71" s="13" t="s">
        <v>5</v>
      </c>
      <c r="B71" s="9"/>
      <c r="C71" s="9"/>
      <c r="D71" s="9" t="s">
        <v>9</v>
      </c>
      <c r="E71" s="9" t="s">
        <v>8</v>
      </c>
      <c r="F71" s="9" t="s">
        <v>7</v>
      </c>
      <c r="G71" s="7" t="s">
        <v>6</v>
      </c>
      <c r="H71" s="214" t="s">
        <v>404</v>
      </c>
    </row>
    <row r="72" spans="1:8" ht="5.0999999999999996" customHeight="1" thickBot="1">
      <c r="A72" s="12"/>
      <c r="B72" s="6"/>
      <c r="C72" s="6"/>
      <c r="D72" s="27"/>
      <c r="E72" s="6"/>
      <c r="F72" s="6"/>
      <c r="G72" s="6"/>
      <c r="H72" s="213"/>
    </row>
    <row r="73" spans="1:8" ht="13.8" thickTop="1">
      <c r="A73" s="14">
        <v>2025</v>
      </c>
      <c r="B73" s="5"/>
      <c r="C73" s="5"/>
      <c r="D73" s="28"/>
      <c r="E73" s="5"/>
      <c r="F73" s="5"/>
      <c r="G73" s="5"/>
      <c r="H73" s="212"/>
    </row>
    <row r="74" spans="1:8">
      <c r="A74" s="19" t="s">
        <v>32</v>
      </c>
      <c r="B74" s="20">
        <v>3</v>
      </c>
      <c r="C74" s="20"/>
      <c r="D74" s="29" t="s">
        <v>35</v>
      </c>
      <c r="E74" s="15">
        <v>3600</v>
      </c>
      <c r="F74" s="15"/>
      <c r="G74" s="15">
        <f>(G73+E74-F74)</f>
        <v>3600</v>
      </c>
      <c r="H74" s="80" t="s">
        <v>405</v>
      </c>
    </row>
    <row r="75" spans="1:8">
      <c r="A75" s="19"/>
      <c r="B75" s="20"/>
      <c r="C75" s="20"/>
      <c r="D75" s="29"/>
      <c r="E75" s="15"/>
      <c r="F75" s="15"/>
      <c r="G75" s="15"/>
      <c r="H75" s="80"/>
    </row>
    <row r="76" spans="1:8">
      <c r="A76" s="19"/>
      <c r="B76" s="20"/>
      <c r="C76" s="20"/>
      <c r="D76" s="29"/>
      <c r="E76" s="15"/>
      <c r="F76" s="15"/>
      <c r="G76" s="15"/>
      <c r="H76" s="80"/>
    </row>
    <row r="77" spans="1:8">
      <c r="A77" s="21"/>
      <c r="B77" s="22"/>
      <c r="C77" s="22"/>
      <c r="D77" s="30"/>
      <c r="E77" s="16"/>
      <c r="F77" s="16"/>
      <c r="G77" s="16"/>
      <c r="H77" s="218"/>
    </row>
    <row r="78" spans="1:8">
      <c r="A78" s="2"/>
      <c r="B78" s="2"/>
      <c r="C78" s="2"/>
      <c r="D78" s="25"/>
      <c r="E78" s="2"/>
      <c r="F78" s="2"/>
      <c r="G78" s="2"/>
    </row>
    <row r="79" spans="1:8">
      <c r="A79" s="10"/>
      <c r="F79" s="1" t="s">
        <v>4</v>
      </c>
      <c r="G79" s="17">
        <v>1085</v>
      </c>
      <c r="H79" s="217"/>
    </row>
    <row r="80" spans="1:8">
      <c r="A80" s="11" t="s">
        <v>2</v>
      </c>
      <c r="B80" s="18" t="s">
        <v>36</v>
      </c>
      <c r="G80" s="5"/>
      <c r="H80" s="5"/>
    </row>
    <row r="81" spans="1:8" ht="5.0999999999999996" customHeight="1" thickBot="1">
      <c r="A81" s="12"/>
      <c r="B81" s="3"/>
      <c r="C81" s="3"/>
      <c r="D81" s="26"/>
      <c r="E81" s="3"/>
      <c r="F81" s="3"/>
      <c r="G81" s="6"/>
      <c r="H81" s="6"/>
    </row>
    <row r="82" spans="1:8" ht="13.8" thickTop="1">
      <c r="A82" s="13" t="s">
        <v>5</v>
      </c>
      <c r="B82" s="9"/>
      <c r="C82" s="9"/>
      <c r="D82" s="9" t="s">
        <v>9</v>
      </c>
      <c r="E82" s="9" t="s">
        <v>8</v>
      </c>
      <c r="F82" s="9" t="s">
        <v>7</v>
      </c>
      <c r="G82" s="7" t="s">
        <v>6</v>
      </c>
      <c r="H82" s="214" t="s">
        <v>404</v>
      </c>
    </row>
    <row r="83" spans="1:8" ht="5.0999999999999996" customHeight="1" thickBot="1">
      <c r="A83" s="12"/>
      <c r="B83" s="6"/>
      <c r="C83" s="6"/>
      <c r="D83" s="27"/>
      <c r="E83" s="6"/>
      <c r="F83" s="6"/>
      <c r="G83" s="6"/>
      <c r="H83" s="213"/>
    </row>
    <row r="84" spans="1:8" ht="13.8" thickTop="1">
      <c r="A84" s="14">
        <v>2025</v>
      </c>
      <c r="B84" s="5"/>
      <c r="C84" s="5"/>
      <c r="D84" s="28"/>
      <c r="E84" s="5"/>
      <c r="F84" s="5"/>
      <c r="G84" s="5"/>
      <c r="H84" s="212"/>
    </row>
    <row r="85" spans="1:8">
      <c r="A85" s="19" t="s">
        <v>32</v>
      </c>
      <c r="B85" s="20">
        <v>2</v>
      </c>
      <c r="C85" s="20"/>
      <c r="D85" s="29" t="s">
        <v>35</v>
      </c>
      <c r="E85" s="15">
        <v>6000</v>
      </c>
      <c r="F85" s="15"/>
      <c r="G85" s="15">
        <f>(G84+E85-F85)</f>
        <v>6000</v>
      </c>
      <c r="H85" s="80" t="s">
        <v>405</v>
      </c>
    </row>
    <row r="86" spans="1:8">
      <c r="A86" s="19"/>
      <c r="B86" s="20"/>
      <c r="C86" s="20"/>
      <c r="D86" s="29"/>
      <c r="E86" s="15"/>
      <c r="F86" s="15"/>
      <c r="G86" s="15"/>
      <c r="H86" s="80"/>
    </row>
    <row r="87" spans="1:8">
      <c r="A87" s="21"/>
      <c r="B87" s="22"/>
      <c r="C87" s="22"/>
      <c r="D87" s="30"/>
      <c r="E87" s="16"/>
      <c r="F87" s="16"/>
      <c r="G87" s="16"/>
      <c r="H87" s="218"/>
    </row>
    <row r="88" spans="1:8">
      <c r="A88" s="2"/>
      <c r="B88" s="2"/>
      <c r="C88" s="2"/>
      <c r="D88" s="25"/>
      <c r="E88" s="2"/>
      <c r="F88" s="2"/>
      <c r="G88" s="2"/>
    </row>
    <row r="89" spans="1:8">
      <c r="A89" s="10"/>
      <c r="F89" s="1" t="s">
        <v>4</v>
      </c>
      <c r="G89" s="17">
        <v>1090</v>
      </c>
      <c r="H89" s="217"/>
    </row>
    <row r="90" spans="1:8">
      <c r="A90" s="11" t="s">
        <v>2</v>
      </c>
      <c r="B90" s="18" t="s">
        <v>37</v>
      </c>
      <c r="G90" s="5"/>
      <c r="H90" s="5"/>
    </row>
    <row r="91" spans="1:8" ht="5.0999999999999996" customHeight="1" thickBot="1">
      <c r="A91" s="12"/>
      <c r="B91" s="3"/>
      <c r="C91" s="3"/>
      <c r="D91" s="26"/>
      <c r="E91" s="3"/>
      <c r="F91" s="3"/>
      <c r="G91" s="6"/>
      <c r="H91" s="6"/>
    </row>
    <row r="92" spans="1:8" ht="13.8" thickTop="1">
      <c r="A92" s="13" t="s">
        <v>5</v>
      </c>
      <c r="B92" s="9"/>
      <c r="C92" s="9"/>
      <c r="D92" s="9" t="s">
        <v>9</v>
      </c>
      <c r="E92" s="9" t="s">
        <v>8</v>
      </c>
      <c r="F92" s="9" t="s">
        <v>7</v>
      </c>
      <c r="G92" s="7" t="s">
        <v>6</v>
      </c>
      <c r="H92" s="214" t="s">
        <v>404</v>
      </c>
    </row>
    <row r="93" spans="1:8" ht="5.0999999999999996" customHeight="1" thickBot="1">
      <c r="A93" s="12"/>
      <c r="B93" s="6"/>
      <c r="C93" s="6"/>
      <c r="D93" s="27"/>
      <c r="E93" s="6"/>
      <c r="F93" s="6"/>
      <c r="G93" s="6"/>
      <c r="H93" s="213"/>
    </row>
    <row r="94" spans="1:8" ht="13.8" thickTop="1">
      <c r="A94" s="14">
        <v>2025</v>
      </c>
      <c r="B94" s="5"/>
      <c r="C94" s="5"/>
      <c r="D94" s="28"/>
      <c r="E94" s="5"/>
      <c r="F94" s="5"/>
      <c r="G94" s="5"/>
      <c r="H94" s="212"/>
    </row>
    <row r="95" spans="1:8">
      <c r="A95" s="19"/>
      <c r="B95" s="20"/>
      <c r="C95" s="20"/>
      <c r="D95" s="29"/>
      <c r="E95" s="15"/>
      <c r="F95" s="15"/>
      <c r="G95" s="15"/>
      <c r="H95" s="80"/>
    </row>
    <row r="96" spans="1:8">
      <c r="A96" s="21"/>
      <c r="B96" s="22"/>
      <c r="C96" s="22"/>
      <c r="D96" s="30"/>
      <c r="E96" s="16"/>
      <c r="F96" s="16"/>
      <c r="G96" s="16"/>
      <c r="H96" s="218"/>
    </row>
    <row r="97" spans="1:8">
      <c r="A97" s="2"/>
      <c r="B97" s="2"/>
      <c r="C97" s="2"/>
      <c r="D97" s="25"/>
      <c r="E97" s="2"/>
      <c r="F97" s="2"/>
      <c r="G97" s="2"/>
    </row>
    <row r="98" spans="1:8">
      <c r="A98" s="10"/>
      <c r="F98" s="1" t="s">
        <v>4</v>
      </c>
      <c r="G98" s="17">
        <v>1095</v>
      </c>
      <c r="H98" s="217"/>
    </row>
    <row r="99" spans="1:8">
      <c r="A99" s="11" t="s">
        <v>2</v>
      </c>
      <c r="B99" s="18" t="s">
        <v>38</v>
      </c>
      <c r="G99" s="5"/>
      <c r="H99" s="5"/>
    </row>
    <row r="100" spans="1:8" ht="5.0999999999999996" customHeight="1" thickBot="1">
      <c r="A100" s="12"/>
      <c r="B100" s="3"/>
      <c r="C100" s="3"/>
      <c r="D100" s="26"/>
      <c r="E100" s="3"/>
      <c r="F100" s="3"/>
      <c r="G100" s="6"/>
      <c r="H100" s="6"/>
    </row>
    <row r="101" spans="1:8" ht="13.8" thickTop="1">
      <c r="A101" s="13" t="s">
        <v>5</v>
      </c>
      <c r="B101" s="9"/>
      <c r="C101" s="9"/>
      <c r="D101" s="9" t="s">
        <v>9</v>
      </c>
      <c r="E101" s="9" t="s">
        <v>8</v>
      </c>
      <c r="F101" s="9" t="s">
        <v>7</v>
      </c>
      <c r="G101" s="7" t="s">
        <v>6</v>
      </c>
      <c r="H101" s="214" t="s">
        <v>404</v>
      </c>
    </row>
    <row r="102" spans="1:8" ht="5.0999999999999996" customHeight="1" thickBot="1">
      <c r="A102" s="12"/>
      <c r="B102" s="6"/>
      <c r="C102" s="6"/>
      <c r="D102" s="27"/>
      <c r="E102" s="6"/>
      <c r="F102" s="6"/>
      <c r="G102" s="6"/>
      <c r="H102" s="213"/>
    </row>
    <row r="103" spans="1:8" ht="13.8" thickTop="1">
      <c r="A103" s="14">
        <v>2025</v>
      </c>
      <c r="B103" s="5"/>
      <c r="C103" s="5"/>
      <c r="D103" s="28"/>
      <c r="E103" s="5"/>
      <c r="F103" s="5"/>
      <c r="G103" s="5"/>
      <c r="H103" s="212"/>
    </row>
    <row r="104" spans="1:8">
      <c r="A104" s="19" t="s">
        <v>10</v>
      </c>
      <c r="B104" s="20">
        <v>30</v>
      </c>
      <c r="C104" s="20" t="s">
        <v>6</v>
      </c>
      <c r="D104" s="29"/>
      <c r="E104" s="15"/>
      <c r="F104" s="15"/>
      <c r="G104" s="15">
        <v>2125.75</v>
      </c>
      <c r="H104" s="80" t="s">
        <v>405</v>
      </c>
    </row>
    <row r="105" spans="1:8">
      <c r="A105" s="19"/>
      <c r="B105" s="20"/>
      <c r="C105" s="20"/>
      <c r="D105" s="29"/>
      <c r="E105" s="15"/>
      <c r="F105" s="15"/>
      <c r="G105" s="15"/>
      <c r="H105" s="80"/>
    </row>
    <row r="106" spans="1:8">
      <c r="A106" s="21"/>
      <c r="B106" s="22"/>
      <c r="C106" s="22"/>
      <c r="D106" s="30"/>
      <c r="E106" s="16"/>
      <c r="F106" s="16"/>
      <c r="G106" s="16"/>
      <c r="H106" s="218"/>
    </row>
    <row r="107" spans="1:8">
      <c r="A107" s="2"/>
      <c r="B107" s="2"/>
      <c r="C107" s="2"/>
      <c r="D107" s="25"/>
      <c r="E107" s="2"/>
      <c r="F107" s="2"/>
      <c r="G107" s="2"/>
    </row>
    <row r="108" spans="1:8">
      <c r="A108" s="10"/>
      <c r="F108" s="1" t="s">
        <v>4</v>
      </c>
      <c r="G108" s="17">
        <v>1205</v>
      </c>
      <c r="H108" s="217"/>
    </row>
    <row r="109" spans="1:8">
      <c r="A109" s="11" t="s">
        <v>2</v>
      </c>
      <c r="B109" s="18" t="s">
        <v>39</v>
      </c>
      <c r="G109" s="5"/>
      <c r="H109" s="5"/>
    </row>
    <row r="110" spans="1:8" ht="5.0999999999999996" customHeight="1" thickBot="1">
      <c r="A110" s="12"/>
      <c r="B110" s="3"/>
      <c r="C110" s="3"/>
      <c r="D110" s="26"/>
      <c r="E110" s="3"/>
      <c r="F110" s="3"/>
      <c r="G110" s="6"/>
      <c r="H110" s="6"/>
    </row>
    <row r="111" spans="1:8" ht="13.8" thickTop="1">
      <c r="A111" s="13" t="s">
        <v>5</v>
      </c>
      <c r="B111" s="9"/>
      <c r="C111" s="9"/>
      <c r="D111" s="9" t="s">
        <v>9</v>
      </c>
      <c r="E111" s="9" t="s">
        <v>8</v>
      </c>
      <c r="F111" s="9" t="s">
        <v>7</v>
      </c>
      <c r="G111" s="7" t="s">
        <v>6</v>
      </c>
      <c r="H111" s="214" t="s">
        <v>404</v>
      </c>
    </row>
    <row r="112" spans="1:8" ht="5.0999999999999996" customHeight="1" thickBot="1">
      <c r="A112" s="12"/>
      <c r="B112" s="6"/>
      <c r="C112" s="6"/>
      <c r="D112" s="27"/>
      <c r="E112" s="6"/>
      <c r="F112" s="6"/>
      <c r="G112" s="6"/>
      <c r="H112" s="213"/>
    </row>
    <row r="113" spans="1:8" ht="13.8" thickTop="1">
      <c r="A113" s="14">
        <v>2025</v>
      </c>
      <c r="B113" s="5"/>
      <c r="C113" s="5"/>
      <c r="D113" s="28"/>
      <c r="E113" s="5"/>
      <c r="F113" s="5"/>
      <c r="G113" s="5"/>
      <c r="H113" s="212"/>
    </row>
    <row r="114" spans="1:8">
      <c r="A114" s="19" t="s">
        <v>40</v>
      </c>
      <c r="B114" s="20">
        <v>15</v>
      </c>
      <c r="C114" s="20"/>
      <c r="D114" s="29" t="s">
        <v>41</v>
      </c>
      <c r="E114" s="15">
        <v>35000</v>
      </c>
      <c r="F114" s="15"/>
      <c r="G114" s="15">
        <f>(G113+E114-F114)</f>
        <v>35000</v>
      </c>
      <c r="H114" s="80" t="s">
        <v>405</v>
      </c>
    </row>
    <row r="115" spans="1:8">
      <c r="A115" s="21"/>
      <c r="B115" s="22"/>
      <c r="C115" s="22"/>
      <c r="D115" s="30"/>
      <c r="E115" s="16"/>
      <c r="F115" s="16"/>
      <c r="G115" s="16"/>
      <c r="H115" s="218"/>
    </row>
    <row r="116" spans="1:8">
      <c r="A116" s="2"/>
      <c r="B116" s="2"/>
      <c r="C116" s="2"/>
      <c r="D116" s="25"/>
      <c r="E116" s="2"/>
      <c r="F116" s="2"/>
      <c r="G116" s="2"/>
    </row>
    <row r="117" spans="1:8">
      <c r="A117" s="10"/>
      <c r="F117" s="1" t="s">
        <v>4</v>
      </c>
      <c r="G117" s="17">
        <v>1210</v>
      </c>
      <c r="H117" s="217"/>
    </row>
    <row r="118" spans="1:8">
      <c r="A118" s="11" t="s">
        <v>2</v>
      </c>
      <c r="B118" s="18" t="s">
        <v>42</v>
      </c>
      <c r="G118" s="5"/>
      <c r="H118" s="5"/>
    </row>
    <row r="119" spans="1:8" ht="5.0999999999999996" customHeight="1" thickBot="1">
      <c r="A119" s="12"/>
      <c r="B119" s="3"/>
      <c r="C119" s="3"/>
      <c r="D119" s="26"/>
      <c r="E119" s="3"/>
      <c r="F119" s="3"/>
      <c r="G119" s="6"/>
      <c r="H119" s="6"/>
    </row>
    <row r="120" spans="1:8" ht="13.8" thickTop="1">
      <c r="A120" s="13" t="s">
        <v>5</v>
      </c>
      <c r="B120" s="9"/>
      <c r="C120" s="9"/>
      <c r="D120" s="9" t="s">
        <v>9</v>
      </c>
      <c r="E120" s="9" t="s">
        <v>8</v>
      </c>
      <c r="F120" s="9" t="s">
        <v>7</v>
      </c>
      <c r="G120" s="7" t="s">
        <v>6</v>
      </c>
      <c r="H120" s="214" t="s">
        <v>404</v>
      </c>
    </row>
    <row r="121" spans="1:8" ht="5.0999999999999996" customHeight="1" thickBot="1">
      <c r="A121" s="12"/>
      <c r="B121" s="6"/>
      <c r="C121" s="6"/>
      <c r="D121" s="27"/>
      <c r="E121" s="6"/>
      <c r="F121" s="6"/>
      <c r="G121" s="6"/>
      <c r="H121" s="213"/>
    </row>
    <row r="122" spans="1:8" ht="13.8" thickTop="1">
      <c r="A122" s="14">
        <v>2025</v>
      </c>
      <c r="B122" s="5"/>
      <c r="C122" s="5"/>
      <c r="D122" s="28"/>
      <c r="E122" s="5"/>
      <c r="F122" s="5"/>
      <c r="G122" s="5"/>
      <c r="H122" s="212"/>
    </row>
    <row r="123" spans="1:8">
      <c r="A123" s="19"/>
      <c r="B123" s="20"/>
      <c r="C123" s="20"/>
      <c r="D123" s="29"/>
      <c r="E123" s="15"/>
      <c r="F123" s="15"/>
      <c r="G123" s="15"/>
      <c r="H123" s="80"/>
    </row>
    <row r="124" spans="1:8">
      <c r="A124" s="21"/>
      <c r="B124" s="22"/>
      <c r="C124" s="22"/>
      <c r="D124" s="30"/>
      <c r="E124" s="16"/>
      <c r="F124" s="16"/>
      <c r="G124" s="16"/>
      <c r="H124" s="218"/>
    </row>
    <row r="125" spans="1:8">
      <c r="B125" s="154"/>
      <c r="C125" s="154"/>
      <c r="D125" s="155"/>
      <c r="E125" s="154"/>
      <c r="F125" s="154"/>
    </row>
    <row r="126" spans="1:8">
      <c r="A126" s="10"/>
      <c r="F126" s="1" t="s">
        <v>4</v>
      </c>
      <c r="G126" s="17">
        <v>1211</v>
      </c>
      <c r="H126" s="217"/>
    </row>
    <row r="127" spans="1:8">
      <c r="A127" s="11" t="s">
        <v>2</v>
      </c>
      <c r="B127" s="18" t="s">
        <v>43</v>
      </c>
      <c r="G127" s="5"/>
      <c r="H127" s="5"/>
    </row>
    <row r="128" spans="1:8" ht="5.0999999999999996" customHeight="1" thickBot="1">
      <c r="A128" s="12"/>
      <c r="B128" s="3"/>
      <c r="C128" s="3"/>
      <c r="D128" s="26"/>
      <c r="E128" s="3"/>
      <c r="F128" s="3"/>
      <c r="G128" s="6"/>
      <c r="H128" s="6"/>
    </row>
    <row r="129" spans="1:8" ht="13.8" thickTop="1">
      <c r="A129" s="13" t="s">
        <v>5</v>
      </c>
      <c r="B129" s="9"/>
      <c r="C129" s="9"/>
      <c r="D129" s="9" t="s">
        <v>9</v>
      </c>
      <c r="E129" s="9" t="s">
        <v>8</v>
      </c>
      <c r="F129" s="9" t="s">
        <v>7</v>
      </c>
      <c r="G129" s="7" t="s">
        <v>6</v>
      </c>
      <c r="H129" s="214" t="s">
        <v>404</v>
      </c>
    </row>
    <row r="130" spans="1:8" ht="5.0999999999999996" customHeight="1" thickBot="1">
      <c r="A130" s="12"/>
      <c r="B130" s="6"/>
      <c r="C130" s="6"/>
      <c r="D130" s="27"/>
      <c r="E130" s="6"/>
      <c r="F130" s="6"/>
      <c r="G130" s="6"/>
      <c r="H130" s="213"/>
    </row>
    <row r="131" spans="1:8" ht="13.8" thickTop="1">
      <c r="A131" s="14">
        <v>2025</v>
      </c>
      <c r="B131" s="5"/>
      <c r="C131" s="5"/>
      <c r="D131" s="28"/>
      <c r="E131" s="5"/>
      <c r="F131" s="5"/>
      <c r="G131" s="5"/>
      <c r="H131" s="212"/>
    </row>
    <row r="132" spans="1:8">
      <c r="A132" s="19"/>
      <c r="B132" s="20"/>
      <c r="C132" s="20"/>
      <c r="D132" s="29"/>
      <c r="E132" s="15"/>
      <c r="F132" s="15"/>
      <c r="G132" s="15"/>
      <c r="H132" s="80"/>
    </row>
    <row r="133" spans="1:8">
      <c r="A133" s="21"/>
      <c r="B133" s="22"/>
      <c r="C133" s="22"/>
      <c r="D133" s="30"/>
      <c r="E133" s="16"/>
      <c r="F133" s="16"/>
      <c r="G133" s="16"/>
      <c r="H133" s="218"/>
    </row>
    <row r="134" spans="1:8">
      <c r="A134" s="2"/>
      <c r="B134" s="2"/>
      <c r="C134" s="2"/>
      <c r="D134" s="25"/>
      <c r="E134" s="2"/>
      <c r="F134" s="2"/>
      <c r="G134" s="2"/>
    </row>
    <row r="135" spans="1:8">
      <c r="A135" s="10"/>
      <c r="F135" s="1" t="s">
        <v>4</v>
      </c>
      <c r="G135" s="17">
        <v>1220</v>
      </c>
      <c r="H135" s="217"/>
    </row>
    <row r="136" spans="1:8">
      <c r="A136" s="11" t="s">
        <v>2</v>
      </c>
      <c r="B136" s="18" t="s">
        <v>44</v>
      </c>
      <c r="G136" s="5"/>
      <c r="H136" s="5"/>
    </row>
    <row r="137" spans="1:8" ht="5.0999999999999996" customHeight="1" thickBot="1">
      <c r="A137" s="12"/>
      <c r="B137" s="3"/>
      <c r="C137" s="3"/>
      <c r="D137" s="26"/>
      <c r="E137" s="3"/>
      <c r="F137" s="3"/>
      <c r="G137" s="6"/>
      <c r="H137" s="6"/>
    </row>
    <row r="138" spans="1:8" ht="13.8" thickTop="1">
      <c r="A138" s="13" t="s">
        <v>5</v>
      </c>
      <c r="B138" s="9"/>
      <c r="C138" s="9"/>
      <c r="D138" s="9" t="s">
        <v>9</v>
      </c>
      <c r="E138" s="9" t="s">
        <v>8</v>
      </c>
      <c r="F138" s="9" t="s">
        <v>7</v>
      </c>
      <c r="G138" s="7" t="s">
        <v>6</v>
      </c>
      <c r="H138" s="214" t="s">
        <v>404</v>
      </c>
    </row>
    <row r="139" spans="1:8" ht="5.0999999999999996" customHeight="1" thickBot="1">
      <c r="A139" s="12"/>
      <c r="B139" s="6"/>
      <c r="C139" s="6"/>
      <c r="D139" s="27"/>
      <c r="E139" s="6"/>
      <c r="F139" s="6"/>
      <c r="G139" s="6"/>
      <c r="H139" s="213"/>
    </row>
    <row r="140" spans="1:8" ht="13.8" thickTop="1">
      <c r="A140" s="14">
        <v>2025</v>
      </c>
      <c r="B140" s="5"/>
      <c r="C140" s="5"/>
      <c r="D140" s="28"/>
      <c r="E140" s="5"/>
      <c r="F140" s="5"/>
      <c r="G140" s="5"/>
      <c r="H140" s="212"/>
    </row>
    <row r="141" spans="1:8">
      <c r="A141" s="81" t="s">
        <v>32</v>
      </c>
      <c r="B141" s="20">
        <v>4</v>
      </c>
      <c r="C141" s="20"/>
      <c r="D141" s="29" t="s">
        <v>35</v>
      </c>
      <c r="E141" s="15">
        <v>25000</v>
      </c>
      <c r="F141" s="15"/>
      <c r="G141" s="15">
        <f>(G140+E141-F141)</f>
        <v>25000</v>
      </c>
      <c r="H141" s="80" t="s">
        <v>405</v>
      </c>
    </row>
    <row r="142" spans="1:8">
      <c r="A142" s="81" t="s">
        <v>45</v>
      </c>
      <c r="B142" s="20">
        <v>30</v>
      </c>
      <c r="C142" s="20"/>
      <c r="D142" s="29" t="s">
        <v>46</v>
      </c>
      <c r="E142" s="15">
        <v>25000</v>
      </c>
      <c r="F142" s="15"/>
      <c r="G142" s="15">
        <f>(G141+E142-F142)</f>
        <v>50000</v>
      </c>
      <c r="H142" s="80" t="s">
        <v>405</v>
      </c>
    </row>
    <row r="143" spans="1:8">
      <c r="A143" s="81"/>
      <c r="B143" s="20"/>
      <c r="C143" s="20"/>
      <c r="D143" s="29"/>
      <c r="E143" s="15"/>
      <c r="F143" s="15"/>
      <c r="G143" s="15"/>
      <c r="H143" s="80"/>
    </row>
    <row r="144" spans="1:8">
      <c r="A144" s="35"/>
      <c r="B144" s="20"/>
      <c r="C144" s="20"/>
      <c r="D144" s="29"/>
      <c r="E144" s="15"/>
      <c r="F144" s="15"/>
      <c r="G144" s="15"/>
      <c r="H144" s="80"/>
    </row>
    <row r="145" spans="1:8">
      <c r="A145" s="19"/>
      <c r="B145" s="20"/>
      <c r="C145" s="20"/>
      <c r="D145" s="29"/>
      <c r="E145" s="15"/>
      <c r="F145" s="15"/>
      <c r="G145" s="15"/>
      <c r="H145" s="80"/>
    </row>
    <row r="146" spans="1:8">
      <c r="A146" s="21"/>
      <c r="B146" s="22"/>
      <c r="C146" s="22"/>
      <c r="D146" s="30"/>
      <c r="E146" s="16"/>
      <c r="F146" s="16"/>
      <c r="G146" s="16"/>
      <c r="H146" s="218"/>
    </row>
    <row r="147" spans="1:8">
      <c r="A147" s="18"/>
      <c r="B147" s="18"/>
      <c r="C147" s="18"/>
      <c r="D147" s="31"/>
      <c r="E147" s="24"/>
      <c r="F147" s="24"/>
      <c r="G147" s="24"/>
    </row>
    <row r="148" spans="1:8">
      <c r="A148" s="10"/>
      <c r="B148" s="175"/>
      <c r="C148" s="175"/>
      <c r="D148" s="176"/>
      <c r="E148" s="175"/>
      <c r="F148" s="177" t="s">
        <v>4</v>
      </c>
      <c r="G148" s="17">
        <v>1221</v>
      </c>
      <c r="H148" s="217"/>
    </row>
    <row r="149" spans="1:8">
      <c r="A149" s="11" t="s">
        <v>2</v>
      </c>
      <c r="B149" s="18" t="s">
        <v>47</v>
      </c>
      <c r="G149" s="5"/>
      <c r="H149" s="5"/>
    </row>
    <row r="150" spans="1:8" ht="5.0999999999999996" customHeight="1" thickBot="1">
      <c r="A150" s="12"/>
      <c r="B150" s="3"/>
      <c r="C150" s="3"/>
      <c r="D150" s="26"/>
      <c r="E150" s="3"/>
      <c r="F150" s="3"/>
      <c r="G150" s="6"/>
      <c r="H150" s="6"/>
    </row>
    <row r="151" spans="1:8" ht="13.8" thickTop="1">
      <c r="A151" s="13" t="s">
        <v>5</v>
      </c>
      <c r="B151" s="9"/>
      <c r="C151" s="9"/>
      <c r="D151" s="9" t="s">
        <v>9</v>
      </c>
      <c r="E151" s="9" t="s">
        <v>8</v>
      </c>
      <c r="F151" s="9" t="s">
        <v>7</v>
      </c>
      <c r="G151" s="7" t="s">
        <v>6</v>
      </c>
      <c r="H151" s="214" t="s">
        <v>404</v>
      </c>
    </row>
    <row r="152" spans="1:8" ht="5.0999999999999996" customHeight="1" thickBot="1">
      <c r="A152" s="12"/>
      <c r="B152" s="6"/>
      <c r="C152" s="6"/>
      <c r="D152" s="27"/>
      <c r="E152" s="6"/>
      <c r="F152" s="6"/>
      <c r="G152" s="6"/>
      <c r="H152" s="213"/>
    </row>
    <row r="153" spans="1:8" ht="13.8" thickTop="1">
      <c r="A153" s="14">
        <v>2025</v>
      </c>
      <c r="B153" s="5"/>
      <c r="C153" s="5"/>
      <c r="D153" s="28"/>
      <c r="E153" s="5"/>
      <c r="F153" s="5"/>
      <c r="G153" s="5"/>
      <c r="H153" s="212"/>
    </row>
    <row r="154" spans="1:8">
      <c r="A154" s="19"/>
      <c r="B154" s="20"/>
      <c r="C154" s="20"/>
      <c r="D154" s="29"/>
      <c r="E154" s="15"/>
      <c r="F154" s="15"/>
      <c r="G154" s="15"/>
      <c r="H154" s="80"/>
    </row>
    <row r="155" spans="1:8">
      <c r="A155" s="21"/>
      <c r="B155" s="22"/>
      <c r="C155" s="22"/>
      <c r="D155" s="30"/>
      <c r="E155" s="16"/>
      <c r="F155" s="16"/>
      <c r="G155" s="16"/>
      <c r="H155" s="218"/>
    </row>
    <row r="156" spans="1:8">
      <c r="A156" s="2"/>
      <c r="B156" s="2"/>
      <c r="C156" s="2"/>
      <c r="D156" s="25"/>
      <c r="E156" s="2"/>
      <c r="F156" s="2"/>
      <c r="G156" s="2"/>
    </row>
    <row r="157" spans="1:8">
      <c r="A157" s="10"/>
      <c r="F157" s="1" t="s">
        <v>4</v>
      </c>
      <c r="G157" s="17">
        <v>1230</v>
      </c>
      <c r="H157" s="217"/>
    </row>
    <row r="158" spans="1:8">
      <c r="A158" s="11" t="s">
        <v>2</v>
      </c>
      <c r="B158" s="18" t="s">
        <v>48</v>
      </c>
      <c r="G158" s="5"/>
      <c r="H158" s="5"/>
    </row>
    <row r="159" spans="1:8" ht="5.0999999999999996" customHeight="1" thickBot="1">
      <c r="A159" s="12"/>
      <c r="B159" s="3"/>
      <c r="C159" s="3"/>
      <c r="D159" s="26"/>
      <c r="E159" s="3"/>
      <c r="F159" s="3"/>
      <c r="G159" s="6"/>
      <c r="H159" s="6"/>
    </row>
    <row r="160" spans="1:8" ht="13.8" thickTop="1">
      <c r="A160" s="13" t="s">
        <v>5</v>
      </c>
      <c r="B160" s="9"/>
      <c r="C160" s="9"/>
      <c r="D160" s="9" t="s">
        <v>9</v>
      </c>
      <c r="E160" s="9" t="s">
        <v>8</v>
      </c>
      <c r="F160" s="9" t="s">
        <v>7</v>
      </c>
      <c r="G160" s="7" t="s">
        <v>6</v>
      </c>
      <c r="H160" s="214" t="s">
        <v>404</v>
      </c>
    </row>
    <row r="161" spans="1:8" ht="5.0999999999999996" customHeight="1" thickBot="1">
      <c r="A161" s="12"/>
      <c r="B161" s="6"/>
      <c r="C161" s="6"/>
      <c r="D161" s="27"/>
      <c r="E161" s="6"/>
      <c r="F161" s="6"/>
      <c r="G161" s="6"/>
      <c r="H161" s="213"/>
    </row>
    <row r="162" spans="1:8" ht="13.8" thickTop="1">
      <c r="A162" s="14">
        <v>2025</v>
      </c>
      <c r="B162" s="5"/>
      <c r="C162" s="5"/>
      <c r="D162" s="28"/>
      <c r="E162" s="5"/>
      <c r="F162" s="5"/>
      <c r="G162" s="5"/>
      <c r="H162" s="212"/>
    </row>
    <row r="163" spans="1:8">
      <c r="A163" s="19" t="s">
        <v>32</v>
      </c>
      <c r="B163" s="20">
        <v>3</v>
      </c>
      <c r="C163" s="20"/>
      <c r="D163" s="29" t="s">
        <v>35</v>
      </c>
      <c r="E163" s="15">
        <v>25000</v>
      </c>
      <c r="F163" s="15"/>
      <c r="G163" s="15">
        <f>(G162+E163-F163)</f>
        <v>25000</v>
      </c>
      <c r="H163" s="80" t="s">
        <v>405</v>
      </c>
    </row>
    <row r="164" spans="1:8">
      <c r="A164" s="21"/>
      <c r="B164" s="22"/>
      <c r="C164" s="22"/>
      <c r="D164" s="30"/>
      <c r="E164" s="16"/>
      <c r="F164" s="16"/>
      <c r="G164" s="16"/>
      <c r="H164" s="218"/>
    </row>
    <row r="165" spans="1:8">
      <c r="A165" s="2"/>
      <c r="B165" s="2"/>
      <c r="C165" s="2"/>
      <c r="D165" s="25"/>
      <c r="E165" s="2"/>
      <c r="F165" s="2"/>
      <c r="G165" s="2"/>
    </row>
    <row r="166" spans="1:8">
      <c r="A166" s="10"/>
      <c r="F166" s="1" t="s">
        <v>4</v>
      </c>
      <c r="G166" s="17">
        <v>1231</v>
      </c>
      <c r="H166" s="217"/>
    </row>
    <row r="167" spans="1:8">
      <c r="A167" s="11" t="s">
        <v>2</v>
      </c>
      <c r="B167" s="18" t="s">
        <v>49</v>
      </c>
      <c r="G167" s="5"/>
      <c r="H167" s="5"/>
    </row>
    <row r="168" spans="1:8" ht="5.0999999999999996" customHeight="1" thickBot="1">
      <c r="A168" s="12"/>
      <c r="B168" s="3"/>
      <c r="C168" s="3"/>
      <c r="D168" s="26"/>
      <c r="E168" s="3"/>
      <c r="F168" s="3"/>
      <c r="G168" s="6"/>
      <c r="H168" s="6"/>
    </row>
    <row r="169" spans="1:8" ht="13.8" thickTop="1">
      <c r="A169" s="13" t="s">
        <v>5</v>
      </c>
      <c r="B169" s="9"/>
      <c r="C169" s="9"/>
      <c r="D169" s="9" t="s">
        <v>9</v>
      </c>
      <c r="E169" s="9" t="s">
        <v>8</v>
      </c>
      <c r="F169" s="9" t="s">
        <v>7</v>
      </c>
      <c r="G169" s="7" t="s">
        <v>6</v>
      </c>
      <c r="H169" s="214" t="s">
        <v>404</v>
      </c>
    </row>
    <row r="170" spans="1:8" ht="5.0999999999999996" customHeight="1" thickBot="1">
      <c r="A170" s="12"/>
      <c r="B170" s="6"/>
      <c r="C170" s="6"/>
      <c r="D170" s="27"/>
      <c r="E170" s="6"/>
      <c r="F170" s="6"/>
      <c r="G170" s="6"/>
      <c r="H170" s="213"/>
    </row>
    <row r="171" spans="1:8" ht="13.8" thickTop="1">
      <c r="A171" s="14">
        <v>2025</v>
      </c>
      <c r="B171" s="5"/>
      <c r="C171" s="5"/>
      <c r="D171" s="28"/>
      <c r="E171" s="5"/>
      <c r="F171" s="5"/>
      <c r="G171" s="5"/>
      <c r="H171" s="212"/>
    </row>
    <row r="172" spans="1:8">
      <c r="A172" s="19"/>
      <c r="B172" s="20"/>
      <c r="C172" s="20"/>
      <c r="D172" s="29"/>
      <c r="E172" s="15"/>
      <c r="F172" s="15"/>
      <c r="G172" s="15"/>
      <c r="H172" s="80"/>
    </row>
    <row r="173" spans="1:8">
      <c r="A173" s="21"/>
      <c r="B173" s="22"/>
      <c r="C173" s="22"/>
      <c r="D173" s="30"/>
      <c r="E173" s="16"/>
      <c r="F173" s="16"/>
      <c r="G173" s="16"/>
      <c r="H173" s="218"/>
    </row>
    <row r="174" spans="1:8">
      <c r="A174" s="2"/>
      <c r="B174" s="2"/>
      <c r="C174" s="2"/>
      <c r="D174" s="25"/>
      <c r="E174" s="2"/>
      <c r="F174" s="2"/>
      <c r="G174" s="2"/>
    </row>
    <row r="175" spans="1:8">
      <c r="A175" s="10"/>
      <c r="F175" s="1" t="s">
        <v>4</v>
      </c>
      <c r="G175" s="17">
        <v>2010</v>
      </c>
      <c r="H175" s="217"/>
    </row>
    <row r="176" spans="1:8">
      <c r="A176" s="11" t="s">
        <v>2</v>
      </c>
      <c r="B176" s="18" t="s">
        <v>50</v>
      </c>
      <c r="G176" s="5"/>
      <c r="H176" s="5"/>
    </row>
    <row r="177" spans="1:8" ht="5.0999999999999996" customHeight="1" thickBot="1">
      <c r="A177" s="12"/>
      <c r="B177" s="3"/>
      <c r="C177" s="3"/>
      <c r="D177" s="26"/>
      <c r="E177" s="3"/>
      <c r="F177" s="3"/>
      <c r="G177" s="6"/>
      <c r="H177" s="6"/>
    </row>
    <row r="178" spans="1:8" ht="13.8" thickTop="1">
      <c r="A178" s="13" t="s">
        <v>5</v>
      </c>
      <c r="B178" s="9"/>
      <c r="C178" s="9"/>
      <c r="D178" s="9" t="s">
        <v>9</v>
      </c>
      <c r="E178" s="9" t="s">
        <v>8</v>
      </c>
      <c r="F178" s="9" t="s">
        <v>7</v>
      </c>
      <c r="G178" s="7" t="s">
        <v>6</v>
      </c>
      <c r="H178" s="214" t="s">
        <v>404</v>
      </c>
    </row>
    <row r="179" spans="1:8" ht="5.0999999999999996" customHeight="1" thickBot="1">
      <c r="A179" s="12"/>
      <c r="B179" s="6"/>
      <c r="C179" s="6"/>
      <c r="D179" s="27"/>
      <c r="E179" s="6"/>
      <c r="F179" s="6"/>
      <c r="G179" s="6"/>
      <c r="H179" s="213"/>
    </row>
    <row r="180" spans="1:8" ht="13.8" thickTop="1">
      <c r="A180" s="14">
        <v>2025</v>
      </c>
      <c r="B180" s="5"/>
      <c r="C180" s="5"/>
      <c r="D180" s="28"/>
      <c r="E180" s="5"/>
      <c r="F180" s="5"/>
      <c r="G180" s="5"/>
      <c r="H180" s="212"/>
    </row>
    <row r="181" spans="1:8">
      <c r="A181" s="81" t="s">
        <v>10</v>
      </c>
      <c r="B181" s="20">
        <v>30</v>
      </c>
      <c r="C181" s="20" t="s">
        <v>6</v>
      </c>
      <c r="D181" s="29"/>
      <c r="E181" s="20"/>
      <c r="F181" s="20"/>
      <c r="G181" s="15">
        <v>10000</v>
      </c>
      <c r="H181" s="80" t="s">
        <v>406</v>
      </c>
    </row>
    <row r="182" spans="1:8">
      <c r="A182" s="81"/>
      <c r="B182" s="20"/>
      <c r="C182" s="20"/>
      <c r="D182" s="29"/>
      <c r="E182" s="15"/>
      <c r="F182" s="15"/>
      <c r="G182" s="15"/>
      <c r="H182" s="80"/>
    </row>
    <row r="183" spans="1:8">
      <c r="A183" s="21"/>
      <c r="B183" s="22"/>
      <c r="C183" s="22"/>
      <c r="D183" s="30"/>
      <c r="E183" s="16"/>
      <c r="F183" s="16"/>
      <c r="G183" s="16"/>
      <c r="H183" s="218"/>
    </row>
    <row r="184" spans="1:8">
      <c r="A184" s="2"/>
      <c r="B184" s="2"/>
      <c r="C184" s="2"/>
      <c r="D184" s="25"/>
      <c r="E184" s="2"/>
      <c r="F184" s="2"/>
      <c r="G184" s="2"/>
    </row>
    <row r="185" spans="1:8">
      <c r="A185" s="10"/>
      <c r="F185" s="1" t="s">
        <v>4</v>
      </c>
      <c r="G185" s="17">
        <v>2015</v>
      </c>
      <c r="H185" s="217"/>
    </row>
    <row r="186" spans="1:8">
      <c r="A186" s="11" t="s">
        <v>2</v>
      </c>
      <c r="B186" s="18" t="s">
        <v>51</v>
      </c>
      <c r="G186" s="5"/>
      <c r="H186" s="5"/>
    </row>
    <row r="187" spans="1:8" ht="5.0999999999999996" customHeight="1" thickBot="1">
      <c r="A187" s="12"/>
      <c r="B187" s="3"/>
      <c r="C187" s="3"/>
      <c r="D187" s="26"/>
      <c r="E187" s="3"/>
      <c r="F187" s="3"/>
      <c r="G187" s="6"/>
      <c r="H187" s="6"/>
    </row>
    <row r="188" spans="1:8" ht="13.8" thickTop="1">
      <c r="A188" s="13" t="s">
        <v>5</v>
      </c>
      <c r="B188" s="9"/>
      <c r="C188" s="9"/>
      <c r="D188" s="9" t="s">
        <v>9</v>
      </c>
      <c r="E188" s="9" t="s">
        <v>8</v>
      </c>
      <c r="F188" s="9" t="s">
        <v>7</v>
      </c>
      <c r="G188" s="7" t="s">
        <v>6</v>
      </c>
      <c r="H188" s="214" t="s">
        <v>404</v>
      </c>
    </row>
    <row r="189" spans="1:8" ht="5.0999999999999996" customHeight="1" thickBot="1">
      <c r="A189" s="12"/>
      <c r="B189" s="6"/>
      <c r="C189" s="6"/>
      <c r="D189" s="27"/>
      <c r="E189" s="6"/>
      <c r="F189" s="6"/>
      <c r="G189" s="6"/>
      <c r="H189" s="213"/>
    </row>
    <row r="190" spans="1:8" ht="13.8" thickTop="1">
      <c r="A190" s="14">
        <v>2025</v>
      </c>
      <c r="B190" s="5"/>
      <c r="C190" s="5"/>
      <c r="D190" s="28"/>
      <c r="E190" s="5"/>
      <c r="F190" s="5"/>
      <c r="G190" s="5"/>
      <c r="H190" s="212"/>
    </row>
    <row r="191" spans="1:8">
      <c r="A191" s="81" t="s">
        <v>32</v>
      </c>
      <c r="B191" s="20">
        <v>2</v>
      </c>
      <c r="C191" s="20" t="s">
        <v>371</v>
      </c>
      <c r="D191" s="29" t="s">
        <v>52</v>
      </c>
      <c r="E191" s="15"/>
      <c r="F191" s="15">
        <v>50000</v>
      </c>
      <c r="G191" s="15">
        <f>(G190+F191-E191)</f>
        <v>50000</v>
      </c>
      <c r="H191" s="80" t="s">
        <v>406</v>
      </c>
    </row>
    <row r="192" spans="1:8">
      <c r="A192" s="81"/>
      <c r="B192" s="20"/>
      <c r="C192" s="20"/>
      <c r="D192" s="29"/>
      <c r="E192" s="15"/>
      <c r="F192" s="15"/>
      <c r="G192" s="15"/>
      <c r="H192" s="80"/>
    </row>
    <row r="193" spans="1:8">
      <c r="A193" s="21"/>
      <c r="B193" s="22"/>
      <c r="C193" s="22"/>
      <c r="D193" s="30"/>
      <c r="E193" s="16"/>
      <c r="F193" s="16"/>
      <c r="G193" s="16"/>
      <c r="H193" s="218"/>
    </row>
    <row r="194" spans="1:8">
      <c r="A194" s="2"/>
      <c r="B194" s="2"/>
      <c r="C194" s="2"/>
      <c r="D194" s="25"/>
      <c r="E194" s="2"/>
      <c r="F194" s="2"/>
      <c r="G194" s="2"/>
    </row>
    <row r="195" spans="1:8">
      <c r="A195" s="10"/>
      <c r="F195" s="1" t="s">
        <v>4</v>
      </c>
      <c r="G195" s="17">
        <v>2050</v>
      </c>
      <c r="H195" s="217"/>
    </row>
    <row r="196" spans="1:8">
      <c r="A196" s="11" t="s">
        <v>2</v>
      </c>
      <c r="B196" s="18" t="s">
        <v>53</v>
      </c>
      <c r="G196" s="5"/>
      <c r="H196" s="5"/>
    </row>
    <row r="197" spans="1:8" ht="5.0999999999999996" customHeight="1" thickBot="1">
      <c r="A197" s="12"/>
      <c r="B197" s="3"/>
      <c r="C197" s="3"/>
      <c r="D197" s="26"/>
      <c r="E197" s="3"/>
      <c r="F197" s="3"/>
      <c r="G197" s="6"/>
      <c r="H197" s="6"/>
    </row>
    <row r="198" spans="1:8" ht="13.8" thickTop="1">
      <c r="A198" s="13" t="s">
        <v>5</v>
      </c>
      <c r="B198" s="9"/>
      <c r="C198" s="9"/>
      <c r="D198" s="9" t="s">
        <v>9</v>
      </c>
      <c r="E198" s="9" t="s">
        <v>8</v>
      </c>
      <c r="F198" s="9" t="s">
        <v>7</v>
      </c>
      <c r="G198" s="7" t="s">
        <v>6</v>
      </c>
      <c r="H198" s="214" t="s">
        <v>404</v>
      </c>
    </row>
    <row r="199" spans="1:8" ht="5.0999999999999996" customHeight="1" thickBot="1">
      <c r="A199" s="12"/>
      <c r="B199" s="6"/>
      <c r="C199" s="6"/>
      <c r="D199" s="27"/>
      <c r="E199" s="6"/>
      <c r="F199" s="6"/>
      <c r="G199" s="6"/>
      <c r="H199" s="213"/>
    </row>
    <row r="200" spans="1:8" ht="13.8" thickTop="1">
      <c r="A200" s="14">
        <v>2025</v>
      </c>
      <c r="B200" s="5"/>
      <c r="C200" s="5"/>
      <c r="D200" s="28"/>
      <c r="E200" s="5"/>
      <c r="F200" s="5"/>
      <c r="G200" s="5"/>
      <c r="H200" s="212"/>
    </row>
    <row r="201" spans="1:8">
      <c r="A201" s="81" t="s">
        <v>10</v>
      </c>
      <c r="B201" s="20">
        <v>30</v>
      </c>
      <c r="C201" s="20" t="s">
        <v>6</v>
      </c>
      <c r="D201" s="29"/>
      <c r="E201" s="15"/>
      <c r="F201" s="15"/>
      <c r="G201" s="15">
        <v>58637.25</v>
      </c>
      <c r="H201" s="80" t="s">
        <v>406</v>
      </c>
    </row>
    <row r="202" spans="1:8">
      <c r="A202" s="81" t="s">
        <v>102</v>
      </c>
      <c r="B202" s="20">
        <v>12</v>
      </c>
      <c r="C202" s="20"/>
      <c r="D202" s="29" t="s">
        <v>210</v>
      </c>
      <c r="E202" s="15">
        <f>'J5-J10'!E14</f>
        <v>2069.5500000000002</v>
      </c>
      <c r="F202" s="15"/>
      <c r="G202" s="15">
        <f>(G201-E202+F202)</f>
        <v>56567.7</v>
      </c>
      <c r="H202" s="80" t="s">
        <v>406</v>
      </c>
    </row>
    <row r="203" spans="1:8">
      <c r="A203" s="34"/>
      <c r="B203" s="20"/>
      <c r="C203" s="20"/>
      <c r="D203" s="29"/>
      <c r="E203" s="15"/>
      <c r="F203" s="15"/>
      <c r="G203" s="15"/>
      <c r="H203" s="80"/>
    </row>
    <row r="204" spans="1:8">
      <c r="A204" s="34"/>
      <c r="B204" s="20"/>
      <c r="C204" s="20"/>
      <c r="D204" s="29"/>
      <c r="E204" s="15"/>
      <c r="F204" s="15"/>
      <c r="G204" s="15"/>
      <c r="H204" s="80"/>
    </row>
    <row r="205" spans="1:8">
      <c r="A205" s="34"/>
      <c r="B205" s="20"/>
      <c r="C205" s="20"/>
      <c r="D205" s="29"/>
      <c r="E205" s="15"/>
      <c r="F205" s="15"/>
      <c r="G205" s="15"/>
      <c r="H205" s="80"/>
    </row>
    <row r="206" spans="1:8">
      <c r="A206" s="19"/>
      <c r="B206" s="20"/>
      <c r="C206" s="20"/>
      <c r="D206" s="29"/>
      <c r="E206" s="15"/>
      <c r="F206" s="15"/>
      <c r="G206" s="15"/>
      <c r="H206" s="80"/>
    </row>
    <row r="207" spans="1:8">
      <c r="A207" s="21"/>
      <c r="B207" s="22"/>
      <c r="C207" s="22"/>
      <c r="D207" s="30"/>
      <c r="E207" s="16"/>
      <c r="F207" s="16"/>
      <c r="G207" s="16"/>
      <c r="H207" s="218"/>
    </row>
    <row r="208" spans="1:8">
      <c r="A208" s="2"/>
      <c r="B208" s="2"/>
      <c r="C208" s="2"/>
      <c r="D208" s="25"/>
      <c r="E208" s="2"/>
      <c r="F208" s="2"/>
      <c r="G208" s="2"/>
    </row>
    <row r="209" spans="1:8">
      <c r="A209" s="10"/>
      <c r="F209" s="1" t="s">
        <v>4</v>
      </c>
      <c r="G209" s="17">
        <v>2060</v>
      </c>
      <c r="H209" s="217"/>
    </row>
    <row r="210" spans="1:8">
      <c r="A210" s="11" t="s">
        <v>2</v>
      </c>
      <c r="B210" s="18" t="s">
        <v>54</v>
      </c>
      <c r="G210" s="5"/>
      <c r="H210" s="5"/>
    </row>
    <row r="211" spans="1:8" ht="5.0999999999999996" customHeight="1" thickBot="1">
      <c r="A211" s="12"/>
      <c r="B211" s="3"/>
      <c r="C211" s="3"/>
      <c r="D211" s="26"/>
      <c r="E211" s="3"/>
      <c r="F211" s="3"/>
      <c r="G211" s="6"/>
      <c r="H211" s="6"/>
    </row>
    <row r="212" spans="1:8" ht="13.8" thickTop="1">
      <c r="A212" s="13" t="s">
        <v>5</v>
      </c>
      <c r="B212" s="9"/>
      <c r="C212" s="9"/>
      <c r="D212" s="9" t="s">
        <v>9</v>
      </c>
      <c r="E212" s="9" t="s">
        <v>8</v>
      </c>
      <c r="F212" s="9" t="s">
        <v>7</v>
      </c>
      <c r="G212" s="7" t="s">
        <v>6</v>
      </c>
      <c r="H212" s="214" t="s">
        <v>404</v>
      </c>
    </row>
    <row r="213" spans="1:8" ht="5.0999999999999996" customHeight="1" thickBot="1">
      <c r="A213" s="12"/>
      <c r="B213" s="6"/>
      <c r="C213" s="6"/>
      <c r="D213" s="27"/>
      <c r="E213" s="6"/>
      <c r="F213" s="6"/>
      <c r="G213" s="6"/>
      <c r="H213" s="213"/>
    </row>
    <row r="214" spans="1:8" ht="13.8" thickTop="1">
      <c r="A214" s="14">
        <v>2025</v>
      </c>
      <c r="B214" s="5"/>
      <c r="C214" s="5"/>
      <c r="D214" s="28"/>
      <c r="E214" s="5"/>
      <c r="F214" s="5"/>
      <c r="G214" s="5"/>
      <c r="H214" s="212"/>
    </row>
    <row r="215" spans="1:8">
      <c r="A215" s="81" t="s">
        <v>10</v>
      </c>
      <c r="B215" s="20">
        <v>30</v>
      </c>
      <c r="C215" s="20" t="s">
        <v>6</v>
      </c>
      <c r="D215" s="29"/>
      <c r="E215" s="15"/>
      <c r="F215" s="15"/>
      <c r="G215" s="15">
        <v>18000</v>
      </c>
      <c r="H215" s="80" t="s">
        <v>406</v>
      </c>
    </row>
    <row r="216" spans="1:8">
      <c r="A216" s="81"/>
      <c r="B216" s="20"/>
      <c r="C216" s="20"/>
      <c r="D216" s="29"/>
      <c r="E216" s="15"/>
      <c r="F216" s="15"/>
      <c r="G216" s="15"/>
      <c r="H216" s="80"/>
    </row>
    <row r="217" spans="1:8">
      <c r="A217" s="21"/>
      <c r="B217" s="22"/>
      <c r="C217" s="22"/>
      <c r="D217" s="30"/>
      <c r="E217" s="16"/>
      <c r="F217" s="16"/>
      <c r="G217" s="16"/>
      <c r="H217" s="218"/>
    </row>
    <row r="218" spans="1:8">
      <c r="A218" s="18"/>
      <c r="B218" s="18"/>
      <c r="C218" s="18"/>
      <c r="D218" s="31"/>
      <c r="E218" s="24"/>
      <c r="F218" s="24"/>
      <c r="G218" s="24"/>
    </row>
    <row r="219" spans="1:8">
      <c r="A219" s="10"/>
      <c r="B219" s="175"/>
      <c r="C219" s="175"/>
      <c r="D219" s="176"/>
      <c r="E219" s="175"/>
      <c r="F219" s="177" t="s">
        <v>4</v>
      </c>
      <c r="G219" s="17">
        <v>2070</v>
      </c>
      <c r="H219" s="217"/>
    </row>
    <row r="220" spans="1:8">
      <c r="A220" s="11" t="s">
        <v>2</v>
      </c>
      <c r="B220" s="18" t="s">
        <v>55</v>
      </c>
      <c r="G220" s="5"/>
      <c r="H220" s="5"/>
    </row>
    <row r="221" spans="1:8" ht="5.0999999999999996" customHeight="1" thickBot="1">
      <c r="A221" s="12"/>
      <c r="B221" s="3"/>
      <c r="C221" s="3"/>
      <c r="D221" s="26"/>
      <c r="E221" s="3"/>
      <c r="F221" s="3"/>
      <c r="G221" s="6"/>
      <c r="H221" s="6"/>
    </row>
    <row r="222" spans="1:8" ht="13.8" thickTop="1">
      <c r="A222" s="13" t="s">
        <v>5</v>
      </c>
      <c r="B222" s="9"/>
      <c r="C222" s="9"/>
      <c r="D222" s="9" t="s">
        <v>9</v>
      </c>
      <c r="E222" s="9" t="s">
        <v>8</v>
      </c>
      <c r="F222" s="9" t="s">
        <v>7</v>
      </c>
      <c r="G222" s="7" t="s">
        <v>6</v>
      </c>
      <c r="H222" s="214" t="s">
        <v>404</v>
      </c>
    </row>
    <row r="223" spans="1:8" ht="5.0999999999999996" customHeight="1" thickBot="1">
      <c r="A223" s="12"/>
      <c r="B223" s="6"/>
      <c r="C223" s="6"/>
      <c r="D223" s="27"/>
      <c r="E223" s="6"/>
      <c r="F223" s="6"/>
      <c r="G223" s="6"/>
      <c r="H223" s="213"/>
    </row>
    <row r="224" spans="1:8" ht="13.8" thickTop="1">
      <c r="A224" s="14">
        <v>2025</v>
      </c>
      <c r="B224" s="5"/>
      <c r="C224" s="5"/>
      <c r="D224" s="28"/>
      <c r="E224" s="5"/>
      <c r="F224" s="5"/>
      <c r="G224" s="5"/>
      <c r="H224" s="212"/>
    </row>
    <row r="225" spans="1:8">
      <c r="A225" s="81" t="s">
        <v>10</v>
      </c>
      <c r="B225" s="20">
        <v>30</v>
      </c>
      <c r="C225" s="20" t="s">
        <v>6</v>
      </c>
      <c r="D225" s="29"/>
      <c r="E225" s="15"/>
      <c r="F225" s="15"/>
      <c r="G225" s="15">
        <v>9000</v>
      </c>
      <c r="H225" s="80" t="s">
        <v>406</v>
      </c>
    </row>
    <row r="226" spans="1:8">
      <c r="A226" s="81" t="s">
        <v>102</v>
      </c>
      <c r="B226" s="20">
        <v>5</v>
      </c>
      <c r="C226" s="20"/>
      <c r="D226" s="29" t="s">
        <v>210</v>
      </c>
      <c r="E226" s="15">
        <f>'J5-J10'!E9</f>
        <v>55</v>
      </c>
      <c r="F226" s="15"/>
      <c r="G226" s="15">
        <f>(G225-E226+F226)</f>
        <v>8945</v>
      </c>
      <c r="H226" s="80" t="s">
        <v>406</v>
      </c>
    </row>
    <row r="227" spans="1:8">
      <c r="A227" s="34"/>
      <c r="B227" s="20">
        <v>14</v>
      </c>
      <c r="C227" s="20"/>
      <c r="D227" s="29" t="s">
        <v>210</v>
      </c>
      <c r="E227" s="15">
        <f>'J5-J10'!E21</f>
        <v>17.5</v>
      </c>
      <c r="F227" s="15"/>
      <c r="G227" s="15">
        <f>(G226-E227+F227)</f>
        <v>8927.5</v>
      </c>
      <c r="H227" s="80" t="s">
        <v>406</v>
      </c>
    </row>
    <row r="228" spans="1:8">
      <c r="A228" s="34"/>
      <c r="B228" s="20"/>
      <c r="C228" s="20"/>
      <c r="D228" s="29"/>
      <c r="E228" s="15"/>
      <c r="F228" s="15"/>
      <c r="G228" s="15"/>
      <c r="H228" s="80"/>
    </row>
    <row r="229" spans="1:8">
      <c r="A229" s="34"/>
      <c r="B229" s="20"/>
      <c r="C229" s="20"/>
      <c r="D229" s="29"/>
      <c r="E229" s="15"/>
      <c r="F229" s="15"/>
      <c r="G229" s="15"/>
      <c r="H229" s="80"/>
    </row>
    <row r="230" spans="1:8">
      <c r="A230" s="19"/>
      <c r="B230" s="20"/>
      <c r="C230" s="20"/>
      <c r="D230" s="29"/>
      <c r="E230" s="15"/>
      <c r="F230" s="15"/>
      <c r="G230" s="15"/>
      <c r="H230" s="80"/>
    </row>
    <row r="231" spans="1:8">
      <c r="A231" s="21"/>
      <c r="B231" s="22"/>
      <c r="C231" s="22"/>
      <c r="D231" s="30"/>
      <c r="E231" s="16"/>
      <c r="F231" s="16"/>
      <c r="G231" s="16"/>
      <c r="H231" s="218"/>
    </row>
    <row r="232" spans="1:8">
      <c r="A232" s="2"/>
      <c r="B232" s="2"/>
      <c r="C232" s="2"/>
      <c r="D232" s="25"/>
      <c r="E232" s="2"/>
      <c r="F232" s="2"/>
      <c r="G232" s="2"/>
    </row>
    <row r="233" spans="1:8">
      <c r="A233" s="10"/>
      <c r="F233" s="1" t="s">
        <v>4</v>
      </c>
      <c r="G233" s="17">
        <v>2075</v>
      </c>
      <c r="H233" s="217"/>
    </row>
    <row r="234" spans="1:8">
      <c r="A234" s="11" t="s">
        <v>2</v>
      </c>
      <c r="B234" s="18" t="s">
        <v>56</v>
      </c>
      <c r="G234" s="5"/>
      <c r="H234" s="5"/>
    </row>
    <row r="235" spans="1:8" ht="5.0999999999999996" customHeight="1" thickBot="1">
      <c r="A235" s="12"/>
      <c r="B235" s="3"/>
      <c r="C235" s="3"/>
      <c r="D235" s="26"/>
      <c r="E235" s="3"/>
      <c r="F235" s="3"/>
      <c r="G235" s="6"/>
      <c r="H235" s="6"/>
    </row>
    <row r="236" spans="1:8" ht="13.8" thickTop="1">
      <c r="A236" s="13" t="s">
        <v>5</v>
      </c>
      <c r="B236" s="9"/>
      <c r="C236" s="9"/>
      <c r="D236" s="9" t="s">
        <v>9</v>
      </c>
      <c r="E236" s="9" t="s">
        <v>8</v>
      </c>
      <c r="F236" s="9" t="s">
        <v>7</v>
      </c>
      <c r="G236" s="7" t="s">
        <v>6</v>
      </c>
      <c r="H236" s="214" t="s">
        <v>404</v>
      </c>
    </row>
    <row r="237" spans="1:8" ht="5.0999999999999996" customHeight="1" thickBot="1">
      <c r="A237" s="12"/>
      <c r="B237" s="6"/>
      <c r="C237" s="6"/>
      <c r="D237" s="27"/>
      <c r="E237" s="6"/>
      <c r="F237" s="6"/>
      <c r="G237" s="6"/>
      <c r="H237" s="213"/>
    </row>
    <row r="238" spans="1:8" ht="13.8" thickTop="1">
      <c r="A238" s="14">
        <v>2025</v>
      </c>
      <c r="B238" s="5"/>
      <c r="C238" s="5"/>
      <c r="D238" s="28"/>
      <c r="E238" s="5"/>
      <c r="F238" s="5"/>
      <c r="G238" s="5"/>
      <c r="H238" s="212"/>
    </row>
    <row r="239" spans="1:8">
      <c r="A239" s="81" t="s">
        <v>10</v>
      </c>
      <c r="B239" s="20">
        <v>30</v>
      </c>
      <c r="C239" s="20" t="s">
        <v>6</v>
      </c>
      <c r="D239" s="29"/>
      <c r="E239" s="15"/>
      <c r="F239" s="15"/>
      <c r="G239" s="15">
        <v>4750</v>
      </c>
      <c r="H239" s="80" t="s">
        <v>405</v>
      </c>
    </row>
    <row r="240" spans="1:8">
      <c r="A240" s="81" t="s">
        <v>102</v>
      </c>
      <c r="B240" s="20">
        <v>12</v>
      </c>
      <c r="C240" s="20"/>
      <c r="D240" s="29" t="s">
        <v>210</v>
      </c>
      <c r="E240" s="15"/>
      <c r="F240" s="15">
        <f>'J5-J10'!F16</f>
        <v>90</v>
      </c>
      <c r="G240" s="15">
        <f>(G239+E240-F240)</f>
        <v>4660</v>
      </c>
      <c r="H240" s="80" t="s">
        <v>405</v>
      </c>
    </row>
    <row r="241" spans="1:8">
      <c r="A241" s="34"/>
      <c r="B241" s="20"/>
      <c r="C241" s="20"/>
      <c r="D241" s="29"/>
      <c r="E241" s="15"/>
      <c r="F241" s="15"/>
      <c r="G241" s="15"/>
      <c r="H241" s="80"/>
    </row>
    <row r="242" spans="1:8">
      <c r="A242" s="34"/>
      <c r="B242" s="20"/>
      <c r="C242" s="20"/>
      <c r="D242" s="29"/>
      <c r="E242" s="15"/>
      <c r="F242" s="15"/>
      <c r="G242" s="15"/>
      <c r="H242" s="80"/>
    </row>
    <row r="243" spans="1:8">
      <c r="A243" s="34"/>
      <c r="B243" s="20"/>
      <c r="C243" s="20"/>
      <c r="D243" s="29"/>
      <c r="E243" s="15"/>
      <c r="F243" s="15"/>
      <c r="G243" s="15"/>
      <c r="H243" s="80"/>
    </row>
    <row r="244" spans="1:8">
      <c r="A244" s="19"/>
      <c r="B244" s="20"/>
      <c r="C244" s="20"/>
      <c r="D244" s="29"/>
      <c r="E244" s="15"/>
      <c r="F244" s="15"/>
      <c r="G244" s="15"/>
      <c r="H244" s="80"/>
    </row>
    <row r="245" spans="1:8">
      <c r="A245" s="21"/>
      <c r="B245" s="22"/>
      <c r="C245" s="22"/>
      <c r="D245" s="30"/>
      <c r="E245" s="16"/>
      <c r="F245" s="16"/>
      <c r="G245" s="16"/>
      <c r="H245" s="218"/>
    </row>
    <row r="246" spans="1:8">
      <c r="A246" s="2"/>
      <c r="B246" s="2"/>
      <c r="C246" s="2"/>
      <c r="D246" s="25"/>
      <c r="E246" s="2"/>
      <c r="F246" s="2"/>
      <c r="G246" s="2"/>
    </row>
    <row r="247" spans="1:8">
      <c r="A247" s="10"/>
      <c r="F247" s="1" t="s">
        <v>4</v>
      </c>
      <c r="G247" s="17">
        <v>2080</v>
      </c>
      <c r="H247" s="217"/>
    </row>
    <row r="248" spans="1:8">
      <c r="A248" s="11" t="s">
        <v>2</v>
      </c>
      <c r="B248" s="18" t="s">
        <v>57</v>
      </c>
      <c r="G248" s="5"/>
      <c r="H248" s="5"/>
    </row>
    <row r="249" spans="1:8" ht="5.0999999999999996" customHeight="1" thickBot="1">
      <c r="A249" s="12"/>
      <c r="B249" s="3"/>
      <c r="C249" s="3"/>
      <c r="D249" s="26"/>
      <c r="E249" s="3"/>
      <c r="F249" s="3"/>
      <c r="G249" s="6"/>
      <c r="H249" s="6"/>
    </row>
    <row r="250" spans="1:8" ht="13.8" thickTop="1">
      <c r="A250" s="13" t="s">
        <v>5</v>
      </c>
      <c r="B250" s="9"/>
      <c r="C250" s="9"/>
      <c r="D250" s="9" t="s">
        <v>9</v>
      </c>
      <c r="E250" s="9" t="s">
        <v>8</v>
      </c>
      <c r="F250" s="9" t="s">
        <v>7</v>
      </c>
      <c r="G250" s="7" t="s">
        <v>6</v>
      </c>
      <c r="H250" s="214" t="s">
        <v>404</v>
      </c>
    </row>
    <row r="251" spans="1:8" ht="5.0999999999999996" customHeight="1" thickBot="1">
      <c r="A251" s="12"/>
      <c r="B251" s="6"/>
      <c r="C251" s="6"/>
      <c r="D251" s="27"/>
      <c r="E251" s="6"/>
      <c r="F251" s="6"/>
      <c r="G251" s="6"/>
      <c r="H251" s="213"/>
    </row>
    <row r="252" spans="1:8" ht="13.8" thickTop="1">
      <c r="A252" s="14">
        <v>2025</v>
      </c>
      <c r="B252" s="5"/>
      <c r="C252" s="5"/>
      <c r="D252" s="28"/>
      <c r="E252" s="5"/>
      <c r="F252" s="5"/>
      <c r="G252" s="5"/>
      <c r="H252" s="212"/>
    </row>
    <row r="253" spans="1:8">
      <c r="A253" s="81" t="s">
        <v>10</v>
      </c>
      <c r="B253" s="20">
        <v>30</v>
      </c>
      <c r="C253" s="20" t="s">
        <v>6</v>
      </c>
      <c r="D253" s="29"/>
      <c r="E253" s="15"/>
      <c r="F253" s="15"/>
      <c r="G253" s="15">
        <v>17955</v>
      </c>
      <c r="H253" s="80" t="s">
        <v>406</v>
      </c>
    </row>
    <row r="254" spans="1:8">
      <c r="A254" s="81" t="s">
        <v>102</v>
      </c>
      <c r="B254" s="20">
        <v>5</v>
      </c>
      <c r="C254" s="20"/>
      <c r="D254" s="29" t="s">
        <v>210</v>
      </c>
      <c r="E254" s="15">
        <f>'J5-J10'!E10</f>
        <v>109.73</v>
      </c>
      <c r="F254" s="15"/>
      <c r="G254" s="15">
        <f>(G253-E254+F254)</f>
        <v>17845.27</v>
      </c>
      <c r="H254" s="80" t="s">
        <v>406</v>
      </c>
    </row>
    <row r="255" spans="1:8">
      <c r="A255" s="34"/>
      <c r="B255" s="20">
        <v>14</v>
      </c>
      <c r="C255" s="20"/>
      <c r="D255" s="29" t="s">
        <v>210</v>
      </c>
      <c r="E255" s="15">
        <f>'J5-J10'!E22</f>
        <v>34.909999999999997</v>
      </c>
      <c r="F255" s="15"/>
      <c r="G255" s="15">
        <f>(G254-E255+F255)</f>
        <v>17810.36</v>
      </c>
      <c r="H255" s="80" t="s">
        <v>406</v>
      </c>
    </row>
    <row r="256" spans="1:8">
      <c r="A256" s="34"/>
      <c r="B256" s="20"/>
      <c r="C256" s="20"/>
      <c r="D256" s="29"/>
      <c r="E256" s="15"/>
      <c r="F256" s="15"/>
      <c r="G256" s="15"/>
      <c r="H256" s="80"/>
    </row>
    <row r="257" spans="1:8">
      <c r="A257" s="34"/>
      <c r="B257" s="20"/>
      <c r="C257" s="20"/>
      <c r="D257" s="29"/>
      <c r="E257" s="15"/>
      <c r="F257" s="15"/>
      <c r="G257" s="15"/>
      <c r="H257" s="80"/>
    </row>
    <row r="258" spans="1:8">
      <c r="A258" s="19"/>
      <c r="B258" s="20"/>
      <c r="C258" s="20"/>
      <c r="D258" s="29"/>
      <c r="E258" s="15"/>
      <c r="F258" s="15"/>
      <c r="G258" s="15"/>
      <c r="H258" s="80"/>
    </row>
    <row r="259" spans="1:8">
      <c r="A259" s="21"/>
      <c r="B259" s="22"/>
      <c r="C259" s="22"/>
      <c r="D259" s="30"/>
      <c r="E259" s="16"/>
      <c r="F259" s="16"/>
      <c r="G259" s="16"/>
      <c r="H259" s="218"/>
    </row>
    <row r="260" spans="1:8">
      <c r="A260" s="2"/>
      <c r="B260" s="2"/>
      <c r="C260" s="2"/>
      <c r="D260" s="25"/>
      <c r="E260" s="2"/>
      <c r="F260" s="2"/>
      <c r="G260" s="2"/>
    </row>
    <row r="261" spans="1:8">
      <c r="A261" s="10"/>
      <c r="F261" s="1" t="s">
        <v>4</v>
      </c>
      <c r="G261" s="17">
        <v>2085</v>
      </c>
      <c r="H261" s="217"/>
    </row>
    <row r="262" spans="1:8">
      <c r="A262" s="11" t="s">
        <v>2</v>
      </c>
      <c r="B262" s="18" t="s">
        <v>58</v>
      </c>
      <c r="G262" s="5"/>
      <c r="H262" s="5"/>
    </row>
    <row r="263" spans="1:8" ht="5.0999999999999996" customHeight="1" thickBot="1">
      <c r="A263" s="12"/>
      <c r="B263" s="3"/>
      <c r="C263" s="3"/>
      <c r="D263" s="26"/>
      <c r="E263" s="3"/>
      <c r="F263" s="3"/>
      <c r="G263" s="6"/>
      <c r="H263" s="6"/>
    </row>
    <row r="264" spans="1:8" ht="13.8" thickTop="1">
      <c r="A264" s="13" t="s">
        <v>5</v>
      </c>
      <c r="B264" s="9"/>
      <c r="C264" s="9"/>
      <c r="D264" s="9" t="s">
        <v>9</v>
      </c>
      <c r="E264" s="9" t="s">
        <v>8</v>
      </c>
      <c r="F264" s="9" t="s">
        <v>7</v>
      </c>
      <c r="G264" s="7" t="s">
        <v>6</v>
      </c>
      <c r="H264" s="214" t="s">
        <v>404</v>
      </c>
    </row>
    <row r="265" spans="1:8" ht="5.0999999999999996" customHeight="1" thickBot="1">
      <c r="A265" s="12"/>
      <c r="B265" s="6"/>
      <c r="C265" s="6"/>
      <c r="D265" s="27"/>
      <c r="E265" s="6"/>
      <c r="F265" s="6"/>
      <c r="G265" s="6"/>
      <c r="H265" s="213"/>
    </row>
    <row r="266" spans="1:8" ht="13.8" thickTop="1">
      <c r="A266" s="14">
        <v>2025</v>
      </c>
      <c r="B266" s="5"/>
      <c r="C266" s="5"/>
      <c r="D266" s="28"/>
      <c r="E266" s="5"/>
      <c r="F266" s="5"/>
      <c r="G266" s="5"/>
      <c r="H266" s="212"/>
    </row>
    <row r="267" spans="1:8">
      <c r="A267" s="81" t="s">
        <v>10</v>
      </c>
      <c r="B267" s="20">
        <v>30</v>
      </c>
      <c r="C267" s="20" t="s">
        <v>6</v>
      </c>
      <c r="D267" s="29"/>
      <c r="E267" s="15"/>
      <c r="F267" s="15"/>
      <c r="G267" s="15">
        <v>9476.25</v>
      </c>
      <c r="H267" s="80" t="s">
        <v>405</v>
      </c>
    </row>
    <row r="268" spans="1:8">
      <c r="A268" s="81" t="s">
        <v>102</v>
      </c>
      <c r="B268" s="20">
        <v>12</v>
      </c>
      <c r="C268" s="20"/>
      <c r="D268" s="29" t="s">
        <v>210</v>
      </c>
      <c r="E268" s="15"/>
      <c r="F268" s="15">
        <f>'J5-J10'!F17</f>
        <v>179.55</v>
      </c>
      <c r="G268" s="15">
        <f>(G267+E268-F268)</f>
        <v>9296.7000000000007</v>
      </c>
      <c r="H268" s="80" t="s">
        <v>405</v>
      </c>
    </row>
    <row r="269" spans="1:8">
      <c r="A269" s="34"/>
      <c r="B269" s="20"/>
      <c r="C269" s="20"/>
      <c r="D269" s="29"/>
      <c r="E269" s="15"/>
      <c r="F269" s="15"/>
      <c r="G269" s="15"/>
      <c r="H269" s="80"/>
    </row>
    <row r="270" spans="1:8">
      <c r="A270" s="34"/>
      <c r="B270" s="20"/>
      <c r="C270" s="20"/>
      <c r="D270" s="29"/>
      <c r="E270" s="15"/>
      <c r="F270" s="15"/>
      <c r="G270" s="15"/>
      <c r="H270" s="80"/>
    </row>
    <row r="271" spans="1:8">
      <c r="A271" s="34"/>
      <c r="B271" s="20"/>
      <c r="C271" s="20"/>
      <c r="D271" s="29"/>
      <c r="E271" s="15"/>
      <c r="F271" s="15"/>
      <c r="G271" s="15"/>
      <c r="H271" s="80"/>
    </row>
    <row r="272" spans="1:8">
      <c r="A272" s="19"/>
      <c r="B272" s="20"/>
      <c r="C272" s="20"/>
      <c r="D272" s="29"/>
      <c r="E272" s="15"/>
      <c r="F272" s="15"/>
      <c r="G272" s="15"/>
      <c r="H272" s="80"/>
    </row>
    <row r="273" spans="1:8">
      <c r="A273" s="21"/>
      <c r="B273" s="22"/>
      <c r="C273" s="22"/>
      <c r="D273" s="30"/>
      <c r="E273" s="16"/>
      <c r="F273" s="16"/>
      <c r="G273" s="16"/>
      <c r="H273" s="218"/>
    </row>
    <row r="274" spans="1:8">
      <c r="A274" s="2"/>
      <c r="B274" s="2"/>
      <c r="C274" s="2"/>
      <c r="D274" s="25"/>
      <c r="E274" s="2"/>
      <c r="F274" s="2"/>
      <c r="G274" s="2"/>
    </row>
    <row r="275" spans="1:8">
      <c r="A275" s="10"/>
      <c r="F275" s="1" t="s">
        <v>4</v>
      </c>
      <c r="G275" s="17">
        <v>2090</v>
      </c>
      <c r="H275" s="217"/>
    </row>
    <row r="276" spans="1:8">
      <c r="A276" s="11" t="s">
        <v>2</v>
      </c>
      <c r="B276" s="18" t="s">
        <v>59</v>
      </c>
      <c r="G276" s="5"/>
      <c r="H276" s="5"/>
    </row>
    <row r="277" spans="1:8" ht="5.0999999999999996" customHeight="1" thickBot="1">
      <c r="A277" s="12"/>
      <c r="B277" s="3"/>
      <c r="C277" s="3"/>
      <c r="D277" s="26"/>
      <c r="E277" s="3"/>
      <c r="F277" s="3"/>
      <c r="G277" s="6"/>
      <c r="H277" s="6"/>
    </row>
    <row r="278" spans="1:8" ht="13.8" thickTop="1">
      <c r="A278" s="13" t="s">
        <v>5</v>
      </c>
      <c r="B278" s="9"/>
      <c r="C278" s="9"/>
      <c r="D278" s="9" t="s">
        <v>9</v>
      </c>
      <c r="E278" s="9" t="s">
        <v>8</v>
      </c>
      <c r="F278" s="9" t="s">
        <v>7</v>
      </c>
      <c r="G278" s="7" t="s">
        <v>6</v>
      </c>
      <c r="H278" s="214" t="s">
        <v>404</v>
      </c>
    </row>
    <row r="279" spans="1:8" ht="5.0999999999999996" customHeight="1" thickBot="1">
      <c r="A279" s="12"/>
      <c r="B279" s="6"/>
      <c r="C279" s="6"/>
      <c r="D279" s="27"/>
      <c r="E279" s="6"/>
      <c r="F279" s="6"/>
      <c r="G279" s="6"/>
      <c r="H279" s="213"/>
    </row>
    <row r="280" spans="1:8" ht="13.8" thickTop="1">
      <c r="A280" s="14">
        <v>2025</v>
      </c>
      <c r="B280" s="5"/>
      <c r="C280" s="5"/>
      <c r="D280" s="28"/>
      <c r="E280" s="5"/>
      <c r="F280" s="5"/>
      <c r="G280" s="5"/>
      <c r="H280" s="212"/>
    </row>
    <row r="281" spans="1:8">
      <c r="A281" s="34"/>
      <c r="B281" s="20"/>
      <c r="C281" s="20"/>
      <c r="D281" s="29"/>
      <c r="E281" s="15"/>
      <c r="F281" s="15"/>
      <c r="G281" s="15"/>
      <c r="H281" s="80"/>
    </row>
    <row r="282" spans="1:8">
      <c r="A282" s="34"/>
      <c r="B282" s="20"/>
      <c r="C282" s="20"/>
      <c r="D282" s="29"/>
      <c r="E282" s="15"/>
      <c r="F282" s="15"/>
      <c r="G282" s="15"/>
      <c r="H282" s="80"/>
    </row>
    <row r="283" spans="1:8">
      <c r="A283" s="34"/>
      <c r="B283" s="20"/>
      <c r="C283" s="20"/>
      <c r="D283" s="29"/>
      <c r="E283" s="15"/>
      <c r="F283" s="15"/>
      <c r="G283" s="15"/>
      <c r="H283" s="80"/>
    </row>
    <row r="284" spans="1:8">
      <c r="A284" s="21"/>
      <c r="B284" s="22"/>
      <c r="C284" s="22"/>
      <c r="D284" s="30"/>
      <c r="E284" s="16"/>
      <c r="F284" s="16"/>
      <c r="G284" s="16"/>
      <c r="H284" s="218"/>
    </row>
    <row r="285" spans="1:8">
      <c r="A285" s="2"/>
      <c r="B285" s="2"/>
      <c r="C285" s="2"/>
      <c r="D285" s="25"/>
      <c r="E285" s="2"/>
      <c r="F285" s="2"/>
      <c r="G285" s="2"/>
    </row>
    <row r="286" spans="1:8">
      <c r="A286" s="10"/>
      <c r="F286" s="1" t="s">
        <v>4</v>
      </c>
      <c r="G286" s="17">
        <v>2091</v>
      </c>
      <c r="H286" s="217"/>
    </row>
    <row r="287" spans="1:8">
      <c r="A287" s="11" t="s">
        <v>2</v>
      </c>
      <c r="B287" s="18" t="s">
        <v>60</v>
      </c>
      <c r="G287" s="5"/>
      <c r="H287" s="5"/>
    </row>
    <row r="288" spans="1:8" ht="5.0999999999999996" customHeight="1" thickBot="1">
      <c r="A288" s="12"/>
      <c r="B288" s="3"/>
      <c r="C288" s="3"/>
      <c r="D288" s="26"/>
      <c r="E288" s="3"/>
      <c r="F288" s="3"/>
      <c r="G288" s="6"/>
      <c r="H288" s="6"/>
    </row>
    <row r="289" spans="1:8" ht="13.8" thickTop="1">
      <c r="A289" s="13" t="s">
        <v>5</v>
      </c>
      <c r="B289" s="9"/>
      <c r="C289" s="9"/>
      <c r="D289" s="9" t="s">
        <v>9</v>
      </c>
      <c r="E289" s="9" t="s">
        <v>8</v>
      </c>
      <c r="F289" s="9" t="s">
        <v>7</v>
      </c>
      <c r="G289" s="7" t="s">
        <v>6</v>
      </c>
      <c r="H289" s="214" t="s">
        <v>404</v>
      </c>
    </row>
    <row r="290" spans="1:8" ht="5.0999999999999996" customHeight="1" thickBot="1">
      <c r="A290" s="12"/>
      <c r="B290" s="6"/>
      <c r="C290" s="6"/>
      <c r="D290" s="27"/>
      <c r="E290" s="6"/>
      <c r="F290" s="6"/>
      <c r="G290" s="6"/>
      <c r="H290" s="213"/>
    </row>
    <row r="291" spans="1:8" ht="13.8" thickTop="1">
      <c r="A291" s="14">
        <v>2025</v>
      </c>
      <c r="B291" s="5"/>
      <c r="C291" s="5"/>
      <c r="D291" s="28"/>
      <c r="E291" s="5"/>
      <c r="F291" s="5"/>
      <c r="G291" s="5"/>
      <c r="H291" s="212"/>
    </row>
    <row r="292" spans="1:8">
      <c r="A292" s="81" t="s">
        <v>10</v>
      </c>
      <c r="B292" s="20">
        <v>30</v>
      </c>
      <c r="C292" s="20" t="s">
        <v>6</v>
      </c>
      <c r="D292" s="29"/>
      <c r="E292" s="15"/>
      <c r="F292" s="15"/>
      <c r="G292" s="15">
        <v>352.18</v>
      </c>
      <c r="H292" s="80" t="s">
        <v>406</v>
      </c>
    </row>
    <row r="293" spans="1:8">
      <c r="A293" s="81"/>
      <c r="B293" s="20"/>
      <c r="C293" s="20"/>
      <c r="D293" s="29"/>
      <c r="E293" s="15"/>
      <c r="F293" s="15"/>
      <c r="G293" s="15"/>
      <c r="H293" s="80"/>
    </row>
    <row r="294" spans="1:8">
      <c r="A294" s="34"/>
      <c r="B294" s="20"/>
      <c r="C294" s="20"/>
      <c r="D294" s="29"/>
      <c r="E294" s="15"/>
      <c r="F294" s="15"/>
      <c r="G294" s="15"/>
      <c r="H294" s="80"/>
    </row>
    <row r="295" spans="1:8">
      <c r="A295" s="34"/>
      <c r="B295" s="20"/>
      <c r="C295" s="20"/>
      <c r="D295" s="29"/>
      <c r="E295" s="15"/>
      <c r="F295" s="15"/>
      <c r="G295" s="15"/>
      <c r="H295" s="80"/>
    </row>
    <row r="296" spans="1:8">
      <c r="A296" s="19"/>
      <c r="B296" s="20"/>
      <c r="C296" s="20"/>
      <c r="D296" s="29"/>
      <c r="E296" s="15"/>
      <c r="F296" s="15"/>
      <c r="G296" s="15"/>
      <c r="H296" s="80"/>
    </row>
    <row r="297" spans="1:8">
      <c r="A297" s="21"/>
      <c r="B297" s="22"/>
      <c r="C297" s="22"/>
      <c r="D297" s="30"/>
      <c r="E297" s="16"/>
      <c r="F297" s="16"/>
      <c r="G297" s="16"/>
      <c r="H297" s="218"/>
    </row>
    <row r="298" spans="1:8">
      <c r="A298" s="2"/>
      <c r="B298" s="2"/>
      <c r="C298" s="2"/>
      <c r="D298" s="25"/>
      <c r="E298" s="2"/>
      <c r="F298" s="2"/>
      <c r="G298" s="2"/>
    </row>
    <row r="299" spans="1:8">
      <c r="A299" s="10"/>
      <c r="F299" s="1" t="s">
        <v>4</v>
      </c>
      <c r="G299" s="17">
        <v>2092</v>
      </c>
      <c r="H299" s="217"/>
    </row>
    <row r="300" spans="1:8">
      <c r="A300" s="11" t="s">
        <v>2</v>
      </c>
      <c r="B300" s="18" t="s">
        <v>61</v>
      </c>
      <c r="G300" s="5"/>
      <c r="H300" s="5"/>
    </row>
    <row r="301" spans="1:8" ht="5.0999999999999996" customHeight="1" thickBot="1">
      <c r="A301" s="12"/>
      <c r="B301" s="3"/>
      <c r="C301" s="3"/>
      <c r="D301" s="26"/>
      <c r="E301" s="3"/>
      <c r="F301" s="3"/>
      <c r="G301" s="6"/>
      <c r="H301" s="6"/>
    </row>
    <row r="302" spans="1:8" ht="13.8" thickTop="1">
      <c r="A302" s="13" t="s">
        <v>5</v>
      </c>
      <c r="B302" s="9"/>
      <c r="C302" s="9"/>
      <c r="D302" s="9" t="s">
        <v>9</v>
      </c>
      <c r="E302" s="9" t="s">
        <v>8</v>
      </c>
      <c r="F302" s="9" t="s">
        <v>7</v>
      </c>
      <c r="G302" s="7" t="s">
        <v>6</v>
      </c>
      <c r="H302" s="214" t="s">
        <v>404</v>
      </c>
    </row>
    <row r="303" spans="1:8" ht="5.0999999999999996" customHeight="1" thickBot="1">
      <c r="A303" s="12"/>
      <c r="B303" s="6"/>
      <c r="C303" s="6"/>
      <c r="D303" s="27"/>
      <c r="E303" s="6"/>
      <c r="F303" s="6"/>
      <c r="G303" s="6"/>
      <c r="H303" s="213"/>
    </row>
    <row r="304" spans="1:8" ht="13.8" thickTop="1">
      <c r="A304" s="14">
        <v>2025</v>
      </c>
      <c r="B304" s="5"/>
      <c r="C304" s="5"/>
      <c r="D304" s="28"/>
      <c r="E304" s="5"/>
      <c r="F304" s="5"/>
      <c r="G304" s="5"/>
      <c r="H304" s="212"/>
    </row>
    <row r="305" spans="1:8">
      <c r="A305" s="81" t="s">
        <v>10</v>
      </c>
      <c r="B305" s="20">
        <v>30</v>
      </c>
      <c r="C305" s="20" t="s">
        <v>6</v>
      </c>
      <c r="D305" s="29"/>
      <c r="E305" s="15"/>
      <c r="F305" s="15"/>
      <c r="G305" s="15">
        <v>479.7</v>
      </c>
      <c r="H305" s="80" t="s">
        <v>406</v>
      </c>
    </row>
    <row r="306" spans="1:8">
      <c r="A306" s="81"/>
      <c r="B306" s="20"/>
      <c r="C306" s="20"/>
      <c r="D306" s="29"/>
      <c r="E306" s="15"/>
      <c r="F306" s="15"/>
      <c r="G306" s="15"/>
      <c r="H306" s="80"/>
    </row>
    <row r="307" spans="1:8">
      <c r="A307" s="34"/>
      <c r="B307" s="20"/>
      <c r="C307" s="20"/>
      <c r="D307" s="29"/>
      <c r="E307" s="15"/>
      <c r="F307" s="15"/>
      <c r="G307" s="15"/>
      <c r="H307" s="80"/>
    </row>
    <row r="308" spans="1:8">
      <c r="A308" s="19"/>
      <c r="B308" s="20"/>
      <c r="C308" s="20"/>
      <c r="D308" s="29"/>
      <c r="E308" s="15"/>
      <c r="F308" s="15"/>
      <c r="G308" s="15"/>
      <c r="H308" s="80"/>
    </row>
    <row r="309" spans="1:8">
      <c r="A309" s="21"/>
      <c r="B309" s="22"/>
      <c r="C309" s="22"/>
      <c r="D309" s="30"/>
      <c r="E309" s="16"/>
      <c r="F309" s="16"/>
      <c r="G309" s="16"/>
      <c r="H309" s="218"/>
    </row>
    <row r="310" spans="1:8">
      <c r="A310" s="2"/>
      <c r="B310" s="2"/>
      <c r="C310" s="2"/>
      <c r="D310" s="25"/>
      <c r="E310" s="2"/>
      <c r="F310" s="2"/>
      <c r="G310" s="2"/>
    </row>
    <row r="311" spans="1:8">
      <c r="A311" s="10"/>
      <c r="F311" s="1" t="s">
        <v>4</v>
      </c>
      <c r="G311" s="17">
        <v>2094</v>
      </c>
      <c r="H311" s="217"/>
    </row>
    <row r="312" spans="1:8">
      <c r="A312" s="11" t="s">
        <v>2</v>
      </c>
      <c r="B312" s="18" t="s">
        <v>352</v>
      </c>
      <c r="G312" s="5"/>
      <c r="H312" s="5"/>
    </row>
    <row r="313" spans="1:8" ht="5.0999999999999996" customHeight="1" thickBot="1">
      <c r="A313" s="12"/>
      <c r="B313" s="3"/>
      <c r="C313" s="3"/>
      <c r="D313" s="26"/>
      <c r="E313" s="3"/>
      <c r="F313" s="3"/>
      <c r="G313" s="6"/>
      <c r="H313" s="6"/>
    </row>
    <row r="314" spans="1:8" ht="13.8" thickTop="1">
      <c r="A314" s="13" t="s">
        <v>5</v>
      </c>
      <c r="B314" s="9"/>
      <c r="C314" s="9"/>
      <c r="D314" s="9" t="s">
        <v>9</v>
      </c>
      <c r="E314" s="9" t="s">
        <v>8</v>
      </c>
      <c r="F314" s="9" t="s">
        <v>7</v>
      </c>
      <c r="G314" s="7" t="s">
        <v>6</v>
      </c>
      <c r="H314" s="214" t="s">
        <v>404</v>
      </c>
    </row>
    <row r="315" spans="1:8" ht="5.0999999999999996" customHeight="1" thickBot="1">
      <c r="A315" s="12"/>
      <c r="B315" s="6"/>
      <c r="C315" s="6"/>
      <c r="D315" s="27"/>
      <c r="E315" s="6"/>
      <c r="F315" s="6"/>
      <c r="G315" s="6"/>
      <c r="H315" s="213"/>
    </row>
    <row r="316" spans="1:8" ht="13.8" thickTop="1">
      <c r="A316" s="14">
        <v>2025</v>
      </c>
      <c r="B316" s="5"/>
      <c r="C316" s="5"/>
      <c r="D316" s="28"/>
      <c r="E316" s="5"/>
      <c r="F316" s="5"/>
      <c r="G316" s="5"/>
      <c r="H316" s="212"/>
    </row>
    <row r="317" spans="1:8">
      <c r="A317" s="81" t="s">
        <v>10</v>
      </c>
      <c r="B317" s="20">
        <v>30</v>
      </c>
      <c r="C317" s="20" t="s">
        <v>6</v>
      </c>
      <c r="D317" s="29"/>
      <c r="E317" s="15"/>
      <c r="F317" s="15"/>
      <c r="G317" s="15">
        <v>132.9</v>
      </c>
      <c r="H317" s="80" t="s">
        <v>406</v>
      </c>
    </row>
    <row r="318" spans="1:8">
      <c r="A318" s="81"/>
      <c r="B318" s="20"/>
      <c r="C318" s="20"/>
      <c r="D318" s="29"/>
      <c r="E318" s="15"/>
      <c r="F318" s="15"/>
      <c r="G318" s="15"/>
      <c r="H318" s="80"/>
    </row>
    <row r="319" spans="1:8">
      <c r="A319" s="34"/>
      <c r="B319" s="20"/>
      <c r="C319" s="20"/>
      <c r="D319" s="29"/>
      <c r="E319" s="15"/>
      <c r="F319" s="15"/>
      <c r="G319" s="15"/>
      <c r="H319" s="80"/>
    </row>
    <row r="320" spans="1:8">
      <c r="A320" s="34"/>
      <c r="B320" s="20"/>
      <c r="C320" s="20"/>
      <c r="D320" s="29"/>
      <c r="E320" s="15"/>
      <c r="F320" s="15"/>
      <c r="G320" s="15"/>
      <c r="H320" s="80"/>
    </row>
    <row r="321" spans="1:8">
      <c r="A321" s="19"/>
      <c r="B321" s="20"/>
      <c r="C321" s="20"/>
      <c r="D321" s="29"/>
      <c r="E321" s="15"/>
      <c r="F321" s="15"/>
      <c r="G321" s="15"/>
      <c r="H321" s="80"/>
    </row>
    <row r="322" spans="1:8">
      <c r="A322" s="21"/>
      <c r="B322" s="22"/>
      <c r="C322" s="22"/>
      <c r="D322" s="30"/>
      <c r="E322" s="16"/>
      <c r="F322" s="16"/>
      <c r="G322" s="16"/>
      <c r="H322" s="218"/>
    </row>
    <row r="323" spans="1:8">
      <c r="A323" s="2"/>
      <c r="B323" s="2"/>
      <c r="C323" s="2"/>
      <c r="D323" s="25"/>
      <c r="E323" s="2"/>
      <c r="F323" s="2"/>
      <c r="G323" s="2"/>
    </row>
    <row r="324" spans="1:8">
      <c r="A324" s="10"/>
      <c r="F324" s="1" t="s">
        <v>4</v>
      </c>
      <c r="G324" s="17">
        <v>2095</v>
      </c>
      <c r="H324" s="217"/>
    </row>
    <row r="325" spans="1:8">
      <c r="A325" s="11" t="s">
        <v>2</v>
      </c>
      <c r="B325" s="18" t="s">
        <v>62</v>
      </c>
      <c r="G325" s="5"/>
      <c r="H325" s="5"/>
    </row>
    <row r="326" spans="1:8" ht="5.0999999999999996" customHeight="1" thickBot="1">
      <c r="A326" s="12"/>
      <c r="B326" s="3"/>
      <c r="C326" s="3"/>
      <c r="D326" s="26"/>
      <c r="E326" s="3"/>
      <c r="F326" s="3"/>
      <c r="G326" s="6"/>
      <c r="H326" s="6"/>
    </row>
    <row r="327" spans="1:8" ht="13.8" thickTop="1">
      <c r="A327" s="13" t="s">
        <v>5</v>
      </c>
      <c r="B327" s="9"/>
      <c r="C327" s="9"/>
      <c r="D327" s="9" t="s">
        <v>9</v>
      </c>
      <c r="E327" s="9" t="s">
        <v>8</v>
      </c>
      <c r="F327" s="9" t="s">
        <v>7</v>
      </c>
      <c r="G327" s="7" t="s">
        <v>6</v>
      </c>
      <c r="H327" s="214" t="s">
        <v>404</v>
      </c>
    </row>
    <row r="328" spans="1:8" ht="5.0999999999999996" customHeight="1" thickBot="1">
      <c r="A328" s="12"/>
      <c r="B328" s="6"/>
      <c r="C328" s="6"/>
      <c r="D328" s="27"/>
      <c r="E328" s="6"/>
      <c r="F328" s="6"/>
      <c r="G328" s="6"/>
      <c r="H328" s="213"/>
    </row>
    <row r="329" spans="1:8" ht="13.8" thickTop="1">
      <c r="A329" s="14">
        <v>2025</v>
      </c>
      <c r="B329" s="5"/>
      <c r="C329" s="5"/>
      <c r="D329" s="28"/>
      <c r="E329" s="5"/>
      <c r="F329" s="5"/>
      <c r="G329" s="5"/>
      <c r="H329" s="212"/>
    </row>
    <row r="330" spans="1:8">
      <c r="A330" s="81" t="s">
        <v>10</v>
      </c>
      <c r="B330" s="20">
        <v>30</v>
      </c>
      <c r="C330" s="20" t="s">
        <v>6</v>
      </c>
      <c r="D330" s="29"/>
      <c r="E330" s="15"/>
      <c r="F330" s="15"/>
      <c r="G330" s="15">
        <v>1321.64</v>
      </c>
      <c r="H330" s="80" t="s">
        <v>406</v>
      </c>
    </row>
    <row r="331" spans="1:8">
      <c r="A331" s="81"/>
      <c r="B331" s="20"/>
      <c r="C331" s="20"/>
      <c r="D331" s="29"/>
      <c r="E331" s="15"/>
      <c r="F331" s="15"/>
      <c r="G331" s="15"/>
      <c r="H331" s="80"/>
    </row>
    <row r="332" spans="1:8">
      <c r="A332" s="34"/>
      <c r="B332" s="20"/>
      <c r="C332" s="20"/>
      <c r="D332" s="29"/>
      <c r="E332" s="15"/>
      <c r="F332" s="15"/>
      <c r="G332" s="15"/>
      <c r="H332" s="80"/>
    </row>
    <row r="333" spans="1:8">
      <c r="A333" s="34"/>
      <c r="B333" s="20"/>
      <c r="C333" s="20"/>
      <c r="D333" s="29"/>
      <c r="E333" s="15"/>
      <c r="F333" s="15"/>
      <c r="G333" s="15"/>
      <c r="H333" s="80"/>
    </row>
    <row r="334" spans="1:8">
      <c r="A334" s="19"/>
      <c r="B334" s="20"/>
      <c r="C334" s="20"/>
      <c r="D334" s="29"/>
      <c r="E334" s="15"/>
      <c r="F334" s="15"/>
      <c r="G334" s="15"/>
      <c r="H334" s="80"/>
    </row>
    <row r="335" spans="1:8">
      <c r="A335" s="21"/>
      <c r="B335" s="22"/>
      <c r="C335" s="22"/>
      <c r="D335" s="30"/>
      <c r="E335" s="16"/>
      <c r="F335" s="16"/>
      <c r="G335" s="16"/>
      <c r="H335" s="218"/>
    </row>
    <row r="336" spans="1:8">
      <c r="A336" s="2"/>
      <c r="B336" s="2"/>
      <c r="C336" s="2"/>
      <c r="D336" s="25"/>
      <c r="E336" s="2"/>
      <c r="F336" s="2"/>
      <c r="G336" s="2"/>
    </row>
    <row r="337" spans="1:8">
      <c r="A337" s="10"/>
      <c r="F337" s="1" t="s">
        <v>4</v>
      </c>
      <c r="G337" s="17">
        <v>2096</v>
      </c>
      <c r="H337" s="217"/>
    </row>
    <row r="338" spans="1:8">
      <c r="A338" s="11" t="s">
        <v>2</v>
      </c>
      <c r="B338" s="18" t="s">
        <v>63</v>
      </c>
      <c r="G338" s="5"/>
      <c r="H338" s="5"/>
    </row>
    <row r="339" spans="1:8" ht="5.0999999999999996" customHeight="1" thickBot="1">
      <c r="A339" s="12"/>
      <c r="B339" s="3"/>
      <c r="C339" s="3"/>
      <c r="D339" s="26"/>
      <c r="E339" s="3"/>
      <c r="F339" s="3"/>
      <c r="G339" s="6"/>
      <c r="H339" s="6"/>
    </row>
    <row r="340" spans="1:8" ht="13.8" thickTop="1">
      <c r="A340" s="13" t="s">
        <v>5</v>
      </c>
      <c r="B340" s="9"/>
      <c r="C340" s="9"/>
      <c r="D340" s="9" t="s">
        <v>9</v>
      </c>
      <c r="E340" s="9" t="s">
        <v>8</v>
      </c>
      <c r="F340" s="9" t="s">
        <v>7</v>
      </c>
      <c r="G340" s="7" t="s">
        <v>6</v>
      </c>
      <c r="H340" s="214" t="s">
        <v>404</v>
      </c>
    </row>
    <row r="341" spans="1:8" ht="5.0999999999999996" customHeight="1" thickBot="1">
      <c r="A341" s="12"/>
      <c r="B341" s="6"/>
      <c r="C341" s="6"/>
      <c r="D341" s="27"/>
      <c r="E341" s="6"/>
      <c r="F341" s="6"/>
      <c r="G341" s="6"/>
      <c r="H341" s="213"/>
    </row>
    <row r="342" spans="1:8" ht="13.8" thickTop="1">
      <c r="A342" s="14">
        <v>2025</v>
      </c>
      <c r="B342" s="5"/>
      <c r="C342" s="5"/>
      <c r="D342" s="28"/>
      <c r="E342" s="5"/>
      <c r="F342" s="5"/>
      <c r="G342" s="5"/>
      <c r="H342" s="212"/>
    </row>
    <row r="343" spans="1:8">
      <c r="A343" s="81" t="s">
        <v>10</v>
      </c>
      <c r="B343" s="20">
        <v>30</v>
      </c>
      <c r="C343" s="20" t="s">
        <v>6</v>
      </c>
      <c r="D343" s="29"/>
      <c r="E343" s="15"/>
      <c r="F343" s="15"/>
      <c r="G343" s="15">
        <v>800.36</v>
      </c>
      <c r="H343" s="80" t="s">
        <v>406</v>
      </c>
    </row>
    <row r="344" spans="1:8">
      <c r="A344" s="81"/>
      <c r="B344" s="20"/>
      <c r="C344" s="20"/>
      <c r="D344" s="29"/>
      <c r="E344" s="15"/>
      <c r="F344" s="15"/>
      <c r="G344" s="15"/>
      <c r="H344" s="80"/>
    </row>
    <row r="345" spans="1:8">
      <c r="A345" s="81"/>
      <c r="B345" s="20"/>
      <c r="C345" s="20"/>
      <c r="D345" s="29"/>
      <c r="E345" s="15"/>
      <c r="F345" s="15"/>
      <c r="G345" s="15"/>
      <c r="H345" s="80"/>
    </row>
    <row r="346" spans="1:8">
      <c r="A346" s="34"/>
      <c r="B346" s="20"/>
      <c r="C346" s="20"/>
      <c r="D346" s="29"/>
      <c r="E346" s="15"/>
      <c r="F346" s="15"/>
      <c r="G346" s="15"/>
      <c r="H346" s="80"/>
    </row>
    <row r="347" spans="1:8">
      <c r="A347" s="21"/>
      <c r="B347" s="22"/>
      <c r="C347" s="22"/>
      <c r="D347" s="30"/>
      <c r="E347" s="16"/>
      <c r="F347" s="16"/>
      <c r="G347" s="16"/>
      <c r="H347" s="218"/>
    </row>
    <row r="348" spans="1:8">
      <c r="A348" s="2"/>
      <c r="B348" s="2"/>
      <c r="C348" s="2"/>
      <c r="D348" s="25"/>
      <c r="E348" s="2"/>
      <c r="F348" s="2"/>
      <c r="G348" s="2"/>
    </row>
    <row r="349" spans="1:8">
      <c r="A349" s="10"/>
      <c r="F349" s="1" t="s">
        <v>4</v>
      </c>
      <c r="G349" s="17">
        <v>2097</v>
      </c>
      <c r="H349" s="217"/>
    </row>
    <row r="350" spans="1:8">
      <c r="A350" s="11" t="s">
        <v>2</v>
      </c>
      <c r="B350" s="18" t="s">
        <v>65</v>
      </c>
      <c r="G350" s="5"/>
      <c r="H350" s="5"/>
    </row>
    <row r="351" spans="1:8" ht="5.0999999999999996" customHeight="1" thickBot="1">
      <c r="A351" s="12"/>
      <c r="B351" s="3"/>
      <c r="C351" s="3"/>
      <c r="D351" s="26"/>
      <c r="E351" s="3"/>
      <c r="F351" s="3"/>
      <c r="G351" s="6"/>
      <c r="H351" s="6"/>
    </row>
    <row r="352" spans="1:8" ht="13.8" thickTop="1">
      <c r="A352" s="13" t="s">
        <v>5</v>
      </c>
      <c r="B352" s="9"/>
      <c r="C352" s="9"/>
      <c r="D352" s="9" t="s">
        <v>9</v>
      </c>
      <c r="E352" s="9" t="s">
        <v>8</v>
      </c>
      <c r="F352" s="9" t="s">
        <v>7</v>
      </c>
      <c r="G352" s="7" t="s">
        <v>6</v>
      </c>
      <c r="H352" s="214" t="s">
        <v>404</v>
      </c>
    </row>
    <row r="353" spans="1:8" ht="5.0999999999999996" customHeight="1" thickBot="1">
      <c r="A353" s="12"/>
      <c r="B353" s="6"/>
      <c r="C353" s="6"/>
      <c r="D353" s="27"/>
      <c r="E353" s="6"/>
      <c r="F353" s="6"/>
      <c r="G353" s="6"/>
      <c r="H353" s="213"/>
    </row>
    <row r="354" spans="1:8" ht="13.8" thickTop="1">
      <c r="A354" s="14">
        <v>2025</v>
      </c>
      <c r="B354" s="5"/>
      <c r="C354" s="5"/>
      <c r="D354" s="28"/>
      <c r="E354" s="5"/>
      <c r="F354" s="5"/>
      <c r="G354" s="5"/>
      <c r="H354" s="212"/>
    </row>
    <row r="355" spans="1:8">
      <c r="A355" s="81" t="s">
        <v>10</v>
      </c>
      <c r="B355" s="20">
        <v>30</v>
      </c>
      <c r="C355" s="20" t="s">
        <v>6</v>
      </c>
      <c r="D355" s="29"/>
      <c r="E355" s="15"/>
      <c r="F355" s="15"/>
      <c r="G355" s="15">
        <v>184.82</v>
      </c>
      <c r="H355" s="80" t="s">
        <v>406</v>
      </c>
    </row>
    <row r="356" spans="1:8">
      <c r="A356" s="81"/>
      <c r="B356" s="20"/>
      <c r="C356" s="20"/>
      <c r="D356" s="29"/>
      <c r="E356" s="15"/>
      <c r="F356" s="15"/>
      <c r="G356" s="15"/>
      <c r="H356" s="80"/>
    </row>
    <row r="357" spans="1:8">
      <c r="A357" s="34"/>
      <c r="B357" s="20"/>
      <c r="C357" s="20"/>
      <c r="D357" s="29"/>
      <c r="E357" s="15"/>
      <c r="F357" s="15"/>
      <c r="G357" s="15"/>
      <c r="H357" s="80"/>
    </row>
    <row r="358" spans="1:8">
      <c r="A358" s="21"/>
      <c r="B358" s="22"/>
      <c r="C358" s="22"/>
      <c r="D358" s="30"/>
      <c r="E358" s="16"/>
      <c r="F358" s="16"/>
      <c r="G358" s="16"/>
      <c r="H358" s="218"/>
    </row>
    <row r="359" spans="1:8">
      <c r="A359" s="162"/>
      <c r="B359" s="162"/>
      <c r="C359" s="162"/>
      <c r="D359" s="163"/>
      <c r="E359" s="164"/>
      <c r="F359" s="164"/>
      <c r="G359" s="164"/>
    </row>
    <row r="360" spans="1:8">
      <c r="A360" s="10"/>
      <c r="F360" s="1" t="s">
        <v>4</v>
      </c>
      <c r="G360" s="17">
        <v>2098</v>
      </c>
      <c r="H360" s="217"/>
    </row>
    <row r="361" spans="1:8">
      <c r="A361" s="11" t="s">
        <v>2</v>
      </c>
      <c r="B361" s="18" t="s">
        <v>372</v>
      </c>
      <c r="G361" s="5"/>
      <c r="H361" s="5"/>
    </row>
    <row r="362" spans="1:8" ht="5.0999999999999996" customHeight="1" thickBot="1">
      <c r="A362" s="12"/>
      <c r="B362" s="3"/>
      <c r="C362" s="3"/>
      <c r="D362" s="26"/>
      <c r="E362" s="3"/>
      <c r="F362" s="3"/>
      <c r="G362" s="6"/>
      <c r="H362" s="6"/>
    </row>
    <row r="363" spans="1:8" ht="13.8" thickTop="1">
      <c r="A363" s="13" t="s">
        <v>5</v>
      </c>
      <c r="B363" s="9"/>
      <c r="C363" s="9"/>
      <c r="D363" s="9" t="s">
        <v>9</v>
      </c>
      <c r="E363" s="9" t="s">
        <v>8</v>
      </c>
      <c r="F363" s="9" t="s">
        <v>7</v>
      </c>
      <c r="G363" s="7" t="s">
        <v>6</v>
      </c>
      <c r="H363" s="214" t="s">
        <v>404</v>
      </c>
    </row>
    <row r="364" spans="1:8" ht="5.0999999999999996" customHeight="1" thickBot="1">
      <c r="A364" s="12"/>
      <c r="B364" s="6"/>
      <c r="C364" s="6"/>
      <c r="D364" s="27"/>
      <c r="E364" s="6"/>
      <c r="F364" s="6"/>
      <c r="G364" s="6"/>
      <c r="H364" s="213"/>
    </row>
    <row r="365" spans="1:8" ht="13.8" thickTop="1">
      <c r="A365" s="14">
        <v>2025</v>
      </c>
      <c r="B365" s="5"/>
      <c r="C365" s="5"/>
      <c r="D365" s="28"/>
      <c r="E365" s="5"/>
      <c r="F365" s="5"/>
      <c r="G365" s="5"/>
      <c r="H365" s="212"/>
    </row>
    <row r="366" spans="1:8">
      <c r="A366" s="81" t="s">
        <v>10</v>
      </c>
      <c r="B366" s="20">
        <v>30</v>
      </c>
      <c r="C366" s="20" t="s">
        <v>6</v>
      </c>
      <c r="D366" s="29"/>
      <c r="E366" s="15"/>
      <c r="F366" s="15"/>
      <c r="G366" s="15">
        <v>296.82</v>
      </c>
      <c r="H366" s="80" t="s">
        <v>406</v>
      </c>
    </row>
    <row r="367" spans="1:8">
      <c r="A367" s="81"/>
      <c r="B367" s="20"/>
      <c r="C367" s="20"/>
      <c r="D367" s="29"/>
      <c r="E367" s="15"/>
      <c r="F367" s="15"/>
      <c r="G367" s="15"/>
      <c r="H367" s="80"/>
    </row>
    <row r="368" spans="1:8">
      <c r="A368" s="34"/>
      <c r="B368" s="20"/>
      <c r="C368" s="20"/>
      <c r="D368" s="29"/>
      <c r="E368" s="15"/>
      <c r="F368" s="15"/>
      <c r="G368" s="15"/>
      <c r="H368" s="80"/>
    </row>
    <row r="369" spans="1:8">
      <c r="A369" s="21"/>
      <c r="B369" s="22"/>
      <c r="C369" s="22"/>
      <c r="D369" s="30"/>
      <c r="E369" s="16"/>
      <c r="F369" s="16"/>
      <c r="G369" s="16"/>
      <c r="H369" s="218"/>
    </row>
    <row r="370" spans="1:8">
      <c r="A370" s="162"/>
      <c r="B370" s="162"/>
      <c r="C370" s="162"/>
      <c r="D370" s="163"/>
      <c r="E370" s="164"/>
      <c r="F370" s="164"/>
      <c r="G370" s="164"/>
    </row>
    <row r="371" spans="1:8" hidden="1">
      <c r="A371" s="10"/>
      <c r="F371" s="1" t="s">
        <v>4</v>
      </c>
      <c r="G371" s="17"/>
    </row>
    <row r="372" spans="1:8" hidden="1">
      <c r="A372" s="11" t="s">
        <v>2</v>
      </c>
      <c r="B372" s="18"/>
      <c r="G372" s="5"/>
    </row>
    <row r="373" spans="1:8" ht="5.0999999999999996" hidden="1" customHeight="1" thickBot="1">
      <c r="A373" s="12"/>
      <c r="B373" s="3"/>
      <c r="C373" s="3"/>
      <c r="D373" s="26"/>
      <c r="E373" s="3"/>
      <c r="F373" s="3"/>
      <c r="G373" s="6"/>
    </row>
    <row r="374" spans="1:8" ht="13.8" hidden="1" thickTop="1">
      <c r="A374" s="13" t="s">
        <v>5</v>
      </c>
      <c r="B374" s="9"/>
      <c r="C374" s="9"/>
      <c r="D374" s="9" t="s">
        <v>9</v>
      </c>
      <c r="E374" s="9" t="s">
        <v>8</v>
      </c>
      <c r="F374" s="9" t="s">
        <v>7</v>
      </c>
      <c r="G374" s="7" t="s">
        <v>6</v>
      </c>
    </row>
    <row r="375" spans="1:8" ht="5.0999999999999996" hidden="1" customHeight="1" thickBot="1">
      <c r="A375" s="12"/>
      <c r="B375" s="6"/>
      <c r="C375" s="6"/>
      <c r="D375" s="27"/>
      <c r="E375" s="6"/>
      <c r="F375" s="6"/>
      <c r="G375" s="6"/>
    </row>
    <row r="376" spans="1:8" ht="13.8" hidden="1" thickTop="1">
      <c r="A376" s="14">
        <v>2025</v>
      </c>
      <c r="B376" s="5"/>
      <c r="C376" s="5"/>
      <c r="D376" s="28"/>
      <c r="E376" s="5"/>
      <c r="F376" s="5"/>
      <c r="G376" s="5"/>
    </row>
    <row r="377" spans="1:8" hidden="1">
      <c r="A377" s="81"/>
      <c r="B377" s="20"/>
      <c r="C377" s="20"/>
      <c r="D377" s="29"/>
      <c r="E377" s="15"/>
      <c r="F377" s="15"/>
      <c r="G377" s="15"/>
    </row>
    <row r="378" spans="1:8" hidden="1">
      <c r="A378" s="81"/>
      <c r="B378" s="20"/>
      <c r="C378" s="20"/>
      <c r="D378" s="29"/>
      <c r="E378" s="15"/>
      <c r="F378" s="15"/>
      <c r="G378" s="15"/>
    </row>
    <row r="379" spans="1:8" hidden="1">
      <c r="A379" s="21"/>
      <c r="B379" s="22"/>
      <c r="C379" s="22"/>
      <c r="D379" s="30"/>
      <c r="E379" s="16"/>
      <c r="F379" s="16"/>
      <c r="G379" s="16"/>
    </row>
    <row r="380" spans="1:8" hidden="1">
      <c r="A380" s="162"/>
      <c r="B380" s="162"/>
      <c r="C380" s="162"/>
      <c r="D380" s="163"/>
      <c r="E380" s="164"/>
      <c r="F380" s="164"/>
      <c r="G380" s="164"/>
    </row>
    <row r="381" spans="1:8">
      <c r="A381" s="10"/>
      <c r="F381" s="1" t="s">
        <v>4</v>
      </c>
      <c r="G381" s="17">
        <v>2100</v>
      </c>
      <c r="H381" s="217"/>
    </row>
    <row r="382" spans="1:8">
      <c r="A382" s="11" t="s">
        <v>2</v>
      </c>
      <c r="B382" s="18" t="s">
        <v>64</v>
      </c>
      <c r="G382" s="5"/>
      <c r="H382" s="5"/>
    </row>
    <row r="383" spans="1:8" ht="5.0999999999999996" customHeight="1" thickBot="1">
      <c r="A383" s="12"/>
      <c r="B383" s="3"/>
      <c r="C383" s="3"/>
      <c r="D383" s="26"/>
      <c r="E383" s="3"/>
      <c r="F383" s="3"/>
      <c r="G383" s="6"/>
      <c r="H383" s="6"/>
    </row>
    <row r="384" spans="1:8" ht="13.8" thickTop="1">
      <c r="A384" s="13" t="s">
        <v>5</v>
      </c>
      <c r="B384" s="9"/>
      <c r="C384" s="9"/>
      <c r="D384" s="9" t="s">
        <v>9</v>
      </c>
      <c r="E384" s="9" t="s">
        <v>8</v>
      </c>
      <c r="F384" s="9" t="s">
        <v>7</v>
      </c>
      <c r="G384" s="7" t="s">
        <v>6</v>
      </c>
      <c r="H384" s="214" t="s">
        <v>404</v>
      </c>
    </row>
    <row r="385" spans="1:8" ht="5.0999999999999996" customHeight="1" thickBot="1">
      <c r="A385" s="12"/>
      <c r="B385" s="6"/>
      <c r="C385" s="6"/>
      <c r="D385" s="27"/>
      <c r="E385" s="6"/>
      <c r="F385" s="6"/>
      <c r="G385" s="6"/>
      <c r="H385" s="213"/>
    </row>
    <row r="386" spans="1:8" ht="13.8" thickTop="1">
      <c r="A386" s="14">
        <v>2025</v>
      </c>
      <c r="B386" s="5"/>
      <c r="C386" s="5"/>
      <c r="D386" s="28"/>
      <c r="E386" s="5"/>
      <c r="F386" s="5"/>
      <c r="G386" s="5"/>
      <c r="H386" s="212"/>
    </row>
    <row r="387" spans="1:8">
      <c r="A387" s="34"/>
      <c r="B387" s="20"/>
      <c r="C387" s="20"/>
      <c r="D387" s="29"/>
      <c r="E387" s="15"/>
      <c r="F387" s="15"/>
      <c r="G387" s="15"/>
      <c r="H387" s="80"/>
    </row>
    <row r="388" spans="1:8">
      <c r="A388" s="34"/>
      <c r="B388" s="20"/>
      <c r="C388" s="20"/>
      <c r="D388" s="29"/>
      <c r="E388" s="15"/>
      <c r="F388" s="15"/>
      <c r="G388" s="15"/>
      <c r="H388" s="80"/>
    </row>
    <row r="389" spans="1:8">
      <c r="A389" s="21"/>
      <c r="B389" s="22"/>
      <c r="C389" s="22"/>
      <c r="D389" s="30"/>
      <c r="E389" s="16"/>
      <c r="F389" s="16"/>
      <c r="G389" s="89"/>
      <c r="H389" s="218"/>
    </row>
    <row r="390" spans="1:8">
      <c r="A390" s="2"/>
      <c r="B390" s="2"/>
      <c r="C390" s="2"/>
      <c r="D390" s="25"/>
      <c r="E390" s="2"/>
      <c r="F390" s="2"/>
      <c r="G390" s="2"/>
    </row>
    <row r="391" spans="1:8">
      <c r="A391" s="10"/>
      <c r="F391" s="1" t="s">
        <v>4</v>
      </c>
      <c r="G391" s="17">
        <v>2510</v>
      </c>
      <c r="H391" s="217"/>
    </row>
    <row r="392" spans="1:8">
      <c r="A392" s="11" t="s">
        <v>2</v>
      </c>
      <c r="B392" s="18" t="s">
        <v>66</v>
      </c>
      <c r="G392" s="5"/>
      <c r="H392" s="5"/>
    </row>
    <row r="393" spans="1:8" ht="5.0999999999999996" customHeight="1" thickBot="1">
      <c r="A393" s="12"/>
      <c r="B393" s="3"/>
      <c r="C393" s="3"/>
      <c r="D393" s="26"/>
      <c r="E393" s="3"/>
      <c r="F393" s="3"/>
      <c r="G393" s="6"/>
      <c r="H393" s="6"/>
    </row>
    <row r="394" spans="1:8" ht="13.8" thickTop="1">
      <c r="A394" s="13" t="s">
        <v>5</v>
      </c>
      <c r="B394" s="9"/>
      <c r="C394" s="9"/>
      <c r="D394" s="9" t="s">
        <v>9</v>
      </c>
      <c r="E394" s="9" t="s">
        <v>8</v>
      </c>
      <c r="F394" s="9" t="s">
        <v>7</v>
      </c>
      <c r="G394" s="7" t="s">
        <v>6</v>
      </c>
      <c r="H394" s="214" t="s">
        <v>404</v>
      </c>
    </row>
    <row r="395" spans="1:8" ht="5.0999999999999996" customHeight="1" thickBot="1">
      <c r="A395" s="12"/>
      <c r="B395" s="6"/>
      <c r="C395" s="6"/>
      <c r="D395" s="27"/>
      <c r="E395" s="6"/>
      <c r="F395" s="6"/>
      <c r="G395" s="6"/>
      <c r="H395" s="213"/>
    </row>
    <row r="396" spans="1:8" ht="13.8" thickTop="1">
      <c r="A396" s="14">
        <v>2025</v>
      </c>
      <c r="B396" s="5"/>
      <c r="C396" s="5"/>
      <c r="D396" s="28"/>
      <c r="E396" s="5"/>
      <c r="F396" s="5"/>
      <c r="G396" s="5"/>
      <c r="H396" s="212"/>
    </row>
    <row r="397" spans="1:8">
      <c r="A397" s="81" t="s">
        <v>10</v>
      </c>
      <c r="B397" s="20">
        <v>30</v>
      </c>
      <c r="C397" s="20" t="s">
        <v>6</v>
      </c>
      <c r="D397" s="29"/>
      <c r="E397" s="15"/>
      <c r="F397" s="15"/>
      <c r="G397" s="15">
        <v>80000</v>
      </c>
      <c r="H397" s="80" t="s">
        <v>406</v>
      </c>
    </row>
    <row r="398" spans="1:8">
      <c r="A398" s="81"/>
      <c r="B398" s="20"/>
      <c r="C398" s="20"/>
      <c r="D398" s="29"/>
      <c r="E398" s="15"/>
      <c r="F398" s="15"/>
      <c r="G398" s="15"/>
      <c r="H398" s="80"/>
    </row>
    <row r="399" spans="1:8" ht="10.199999999999999" customHeight="1">
      <c r="A399" s="21"/>
      <c r="B399" s="22"/>
      <c r="C399" s="22"/>
      <c r="D399" s="30"/>
      <c r="E399" s="16"/>
      <c r="F399" s="16"/>
      <c r="G399" s="16"/>
      <c r="H399" s="218"/>
    </row>
    <row r="400" spans="1:8">
      <c r="A400" s="2"/>
      <c r="B400" s="2"/>
      <c r="C400" s="2"/>
      <c r="D400" s="25"/>
      <c r="E400" s="2"/>
      <c r="F400" s="2"/>
      <c r="G400" s="2"/>
    </row>
    <row r="401" spans="1:8">
      <c r="A401" s="10"/>
      <c r="F401" s="1" t="s">
        <v>4</v>
      </c>
      <c r="G401" s="17">
        <v>3500</v>
      </c>
      <c r="H401" s="217"/>
    </row>
    <row r="402" spans="1:8">
      <c r="A402" s="11" t="s">
        <v>2</v>
      </c>
      <c r="B402" s="18" t="s">
        <v>67</v>
      </c>
      <c r="G402" s="5"/>
      <c r="H402" s="5"/>
    </row>
    <row r="403" spans="1:8" ht="5.0999999999999996" customHeight="1" thickBot="1">
      <c r="A403" s="12"/>
      <c r="B403" s="3"/>
      <c r="C403" s="3"/>
      <c r="D403" s="26"/>
      <c r="E403" s="3"/>
      <c r="F403" s="3"/>
      <c r="G403" s="6"/>
      <c r="H403" s="6"/>
    </row>
    <row r="404" spans="1:8" ht="13.8" thickTop="1">
      <c r="A404" s="13" t="s">
        <v>5</v>
      </c>
      <c r="B404" s="9"/>
      <c r="C404" s="9"/>
      <c r="D404" s="9" t="s">
        <v>9</v>
      </c>
      <c r="E404" s="9" t="s">
        <v>8</v>
      </c>
      <c r="F404" s="9" t="s">
        <v>7</v>
      </c>
      <c r="G404" s="7" t="s">
        <v>6</v>
      </c>
      <c r="H404" s="214" t="s">
        <v>404</v>
      </c>
    </row>
    <row r="405" spans="1:8" ht="5.0999999999999996" customHeight="1" thickBot="1">
      <c r="A405" s="12"/>
      <c r="B405" s="6"/>
      <c r="C405" s="6"/>
      <c r="D405" s="27"/>
      <c r="E405" s="6"/>
      <c r="F405" s="6"/>
      <c r="G405" s="6"/>
      <c r="H405" s="213"/>
    </row>
    <row r="406" spans="1:8" ht="13.8" thickTop="1">
      <c r="A406" s="14">
        <v>2025</v>
      </c>
      <c r="B406" s="5"/>
      <c r="C406" s="5"/>
      <c r="D406" s="28"/>
      <c r="E406" s="5"/>
      <c r="F406" s="5"/>
      <c r="G406" s="5"/>
      <c r="H406" s="212"/>
    </row>
    <row r="407" spans="1:8">
      <c r="A407" s="81" t="s">
        <v>32</v>
      </c>
      <c r="B407" s="20">
        <v>2</v>
      </c>
      <c r="C407" s="20"/>
      <c r="D407" s="29" t="s">
        <v>52</v>
      </c>
      <c r="E407" s="15"/>
      <c r="F407" s="15">
        <v>100000</v>
      </c>
      <c r="G407" s="15">
        <f>(G406+F407-E407)</f>
        <v>100000</v>
      </c>
      <c r="H407" s="80" t="s">
        <v>406</v>
      </c>
    </row>
    <row r="408" spans="1:8">
      <c r="A408" s="81"/>
      <c r="B408" s="20"/>
      <c r="C408" s="20"/>
      <c r="D408" s="29"/>
      <c r="E408" s="15"/>
      <c r="F408" s="15"/>
      <c r="G408" s="15"/>
      <c r="H408" s="80"/>
    </row>
    <row r="409" spans="1:8">
      <c r="A409" s="34"/>
      <c r="B409" s="20"/>
      <c r="C409" s="20"/>
      <c r="D409" s="29"/>
      <c r="E409" s="15"/>
      <c r="F409" s="15"/>
      <c r="G409" s="15"/>
      <c r="H409" s="80"/>
    </row>
    <row r="410" spans="1:8" ht="10.199999999999999" customHeight="1">
      <c r="A410" s="21"/>
      <c r="B410" s="22"/>
      <c r="C410" s="22"/>
      <c r="D410" s="30"/>
      <c r="E410" s="16"/>
      <c r="F410" s="16"/>
      <c r="G410" s="16"/>
      <c r="H410" s="218"/>
    </row>
    <row r="411" spans="1:8">
      <c r="A411" s="2"/>
      <c r="B411" s="2"/>
      <c r="C411" s="2"/>
      <c r="D411" s="25"/>
      <c r="E411" s="2"/>
      <c r="F411" s="2"/>
      <c r="G411" s="2"/>
    </row>
    <row r="412" spans="1:8">
      <c r="A412" s="10"/>
      <c r="F412" s="1" t="s">
        <v>4</v>
      </c>
      <c r="G412" s="17">
        <v>3510</v>
      </c>
      <c r="H412" s="217"/>
    </row>
    <row r="413" spans="1:8">
      <c r="A413" s="11" t="s">
        <v>2</v>
      </c>
      <c r="B413" s="18" t="s">
        <v>69</v>
      </c>
      <c r="G413" s="5"/>
      <c r="H413" s="5"/>
    </row>
    <row r="414" spans="1:8" ht="5.0999999999999996" customHeight="1" thickBot="1">
      <c r="A414" s="12"/>
      <c r="B414" s="3"/>
      <c r="C414" s="3"/>
      <c r="D414" s="26"/>
      <c r="E414" s="3"/>
      <c r="F414" s="3"/>
      <c r="G414" s="6"/>
      <c r="H414" s="6"/>
    </row>
    <row r="415" spans="1:8" ht="13.8" thickTop="1">
      <c r="A415" s="13" t="s">
        <v>5</v>
      </c>
      <c r="B415" s="9"/>
      <c r="C415" s="9"/>
      <c r="D415" s="9" t="s">
        <v>9</v>
      </c>
      <c r="E415" s="9" t="s">
        <v>8</v>
      </c>
      <c r="F415" s="9" t="s">
        <v>7</v>
      </c>
      <c r="G415" s="7" t="s">
        <v>6</v>
      </c>
      <c r="H415" s="214" t="s">
        <v>404</v>
      </c>
    </row>
    <row r="416" spans="1:8" ht="5.0999999999999996" customHeight="1" thickBot="1">
      <c r="A416" s="12"/>
      <c r="B416" s="6"/>
      <c r="C416" s="6"/>
      <c r="D416" s="27"/>
      <c r="E416" s="6"/>
      <c r="F416" s="6"/>
      <c r="G416" s="6"/>
      <c r="H416" s="213"/>
    </row>
    <row r="417" spans="1:8" ht="13.8" thickTop="1">
      <c r="A417" s="14">
        <v>2025</v>
      </c>
      <c r="B417" s="5"/>
      <c r="C417" s="5"/>
      <c r="D417" s="28"/>
      <c r="E417" s="5"/>
      <c r="F417" s="5"/>
      <c r="G417" s="5"/>
      <c r="H417" s="212"/>
    </row>
    <row r="418" spans="1:8">
      <c r="A418" s="81" t="s">
        <v>10</v>
      </c>
      <c r="B418" s="20">
        <v>30</v>
      </c>
      <c r="C418" s="20" t="s">
        <v>6</v>
      </c>
      <c r="D418" s="29"/>
      <c r="E418" s="15"/>
      <c r="F418" s="15"/>
      <c r="G418" s="15">
        <v>20000</v>
      </c>
      <c r="H418" s="80" t="s">
        <v>406</v>
      </c>
    </row>
    <row r="419" spans="1:8">
      <c r="A419" s="81"/>
      <c r="B419" s="20"/>
      <c r="C419" s="20"/>
      <c r="D419" s="29"/>
      <c r="E419" s="15"/>
      <c r="F419" s="15"/>
      <c r="G419" s="15"/>
      <c r="H419" s="80"/>
    </row>
    <row r="420" spans="1:8">
      <c r="A420" s="81"/>
      <c r="B420" s="20"/>
      <c r="C420" s="20"/>
      <c r="D420" s="29"/>
      <c r="E420" s="15"/>
      <c r="F420" s="15"/>
      <c r="G420" s="15"/>
      <c r="H420" s="80"/>
    </row>
    <row r="421" spans="1:8" ht="10.199999999999999" customHeight="1">
      <c r="A421" s="21"/>
      <c r="B421" s="22"/>
      <c r="C421" s="22"/>
      <c r="D421" s="30"/>
      <c r="E421" s="16"/>
      <c r="F421" s="16"/>
      <c r="G421" s="16"/>
      <c r="H421" s="218"/>
    </row>
    <row r="422" spans="1:8">
      <c r="A422" s="2"/>
      <c r="B422" s="2"/>
      <c r="C422" s="2"/>
      <c r="D422" s="25"/>
      <c r="E422" s="2"/>
      <c r="F422" s="2"/>
      <c r="G422" s="2"/>
    </row>
    <row r="423" spans="1:8">
      <c r="A423" s="10"/>
      <c r="F423" s="1" t="s">
        <v>4</v>
      </c>
      <c r="G423" s="17">
        <v>3520</v>
      </c>
      <c r="H423" s="217"/>
    </row>
    <row r="424" spans="1:8">
      <c r="A424" s="11" t="s">
        <v>2</v>
      </c>
      <c r="B424" s="18" t="s">
        <v>68</v>
      </c>
      <c r="G424" s="5"/>
      <c r="H424" s="5"/>
    </row>
    <row r="425" spans="1:8" ht="5.0999999999999996" customHeight="1" thickBot="1">
      <c r="A425" s="12"/>
      <c r="B425" s="3"/>
      <c r="C425" s="3"/>
      <c r="D425" s="26"/>
      <c r="E425" s="3"/>
      <c r="F425" s="3"/>
      <c r="G425" s="6"/>
      <c r="H425" s="6"/>
    </row>
    <row r="426" spans="1:8" ht="13.8" thickTop="1">
      <c r="A426" s="13" t="s">
        <v>5</v>
      </c>
      <c r="B426" s="9"/>
      <c r="C426" s="9"/>
      <c r="D426" s="9" t="s">
        <v>9</v>
      </c>
      <c r="E426" s="9" t="s">
        <v>8</v>
      </c>
      <c r="F426" s="9" t="s">
        <v>7</v>
      </c>
      <c r="G426" s="7" t="s">
        <v>6</v>
      </c>
      <c r="H426" s="214" t="s">
        <v>404</v>
      </c>
    </row>
    <row r="427" spans="1:8" ht="5.0999999999999996" customHeight="1" thickBot="1">
      <c r="A427" s="12"/>
      <c r="B427" s="6"/>
      <c r="C427" s="6"/>
      <c r="D427" s="27"/>
      <c r="E427" s="6"/>
      <c r="F427" s="6"/>
      <c r="G427" s="6"/>
      <c r="H427" s="213"/>
    </row>
    <row r="428" spans="1:8" ht="13.8" thickTop="1">
      <c r="A428" s="14">
        <v>2025</v>
      </c>
      <c r="B428" s="5"/>
      <c r="C428" s="5"/>
      <c r="D428" s="28"/>
      <c r="E428" s="5"/>
      <c r="F428" s="5"/>
      <c r="G428" s="5"/>
      <c r="H428" s="212"/>
    </row>
    <row r="429" spans="1:8">
      <c r="A429" s="81" t="s">
        <v>10</v>
      </c>
      <c r="B429" s="20">
        <v>30</v>
      </c>
      <c r="C429" s="20" t="s">
        <v>6</v>
      </c>
      <c r="D429" s="29"/>
      <c r="E429" s="15"/>
      <c r="F429" s="15"/>
      <c r="G429" s="15">
        <v>22000</v>
      </c>
      <c r="H429" s="80" t="s">
        <v>405</v>
      </c>
    </row>
    <row r="430" spans="1:8">
      <c r="A430" s="81"/>
      <c r="B430" s="20"/>
      <c r="C430" s="20"/>
      <c r="D430" s="29"/>
      <c r="E430" s="15"/>
      <c r="F430" s="15"/>
      <c r="G430" s="15"/>
      <c r="H430" s="80"/>
    </row>
    <row r="431" spans="1:8">
      <c r="A431" s="34"/>
      <c r="B431" s="20"/>
      <c r="C431" s="20"/>
      <c r="D431" s="29"/>
      <c r="E431" s="15"/>
      <c r="F431" s="15"/>
      <c r="G431" s="15"/>
      <c r="H431" s="80"/>
    </row>
    <row r="432" spans="1:8">
      <c r="A432" s="19"/>
      <c r="B432" s="20"/>
      <c r="C432" s="20"/>
      <c r="D432" s="29"/>
      <c r="E432" s="15"/>
      <c r="F432" s="24"/>
      <c r="G432" s="79"/>
      <c r="H432" s="80"/>
    </row>
    <row r="433" spans="1:8" ht="10.199999999999999" customHeight="1">
      <c r="A433" s="21"/>
      <c r="B433" s="22"/>
      <c r="C433" s="22"/>
      <c r="D433" s="30"/>
      <c r="E433" s="16"/>
      <c r="F433" s="16"/>
      <c r="G433" s="16"/>
      <c r="H433" s="218"/>
    </row>
    <row r="434" spans="1:8">
      <c r="A434" s="2"/>
      <c r="B434" s="2"/>
      <c r="C434" s="2"/>
      <c r="D434" s="25"/>
      <c r="E434" s="2"/>
      <c r="F434" s="2"/>
      <c r="G434" s="2"/>
    </row>
    <row r="435" spans="1:8">
      <c r="A435" s="10"/>
      <c r="F435" s="1" t="s">
        <v>4</v>
      </c>
      <c r="G435" s="17">
        <v>4010</v>
      </c>
      <c r="H435" s="217"/>
    </row>
    <row r="436" spans="1:8">
      <c r="A436" s="11" t="s">
        <v>2</v>
      </c>
      <c r="B436" s="18" t="s">
        <v>70</v>
      </c>
      <c r="G436" s="5"/>
      <c r="H436" s="5"/>
    </row>
    <row r="437" spans="1:8" ht="5.0999999999999996" customHeight="1" thickBot="1">
      <c r="A437" s="12"/>
      <c r="B437" s="3"/>
      <c r="C437" s="3"/>
      <c r="D437" s="26"/>
      <c r="E437" s="3"/>
      <c r="F437" s="3"/>
      <c r="G437" s="6"/>
      <c r="H437" s="6"/>
    </row>
    <row r="438" spans="1:8" ht="13.8" thickTop="1">
      <c r="A438" s="13" t="s">
        <v>5</v>
      </c>
      <c r="B438" s="9"/>
      <c r="C438" s="9"/>
      <c r="D438" s="9" t="s">
        <v>9</v>
      </c>
      <c r="E438" s="9" t="s">
        <v>8</v>
      </c>
      <c r="F438" s="9" t="s">
        <v>7</v>
      </c>
      <c r="G438" s="7" t="s">
        <v>6</v>
      </c>
      <c r="H438" s="214" t="s">
        <v>404</v>
      </c>
    </row>
    <row r="439" spans="1:8" ht="5.0999999999999996" customHeight="1" thickBot="1">
      <c r="A439" s="12"/>
      <c r="B439" s="6"/>
      <c r="C439" s="6"/>
      <c r="D439" s="27"/>
      <c r="E439" s="6"/>
      <c r="F439" s="6"/>
      <c r="G439" s="6"/>
      <c r="H439" s="213"/>
    </row>
    <row r="440" spans="1:8" ht="13.8" thickTop="1">
      <c r="A440" s="14">
        <v>2025</v>
      </c>
      <c r="B440" s="5"/>
      <c r="C440" s="5"/>
      <c r="D440" s="28"/>
      <c r="E440" s="5"/>
      <c r="F440" s="5"/>
      <c r="G440" s="5"/>
      <c r="H440" s="212"/>
    </row>
    <row r="441" spans="1:8">
      <c r="A441" s="81" t="s">
        <v>10</v>
      </c>
      <c r="B441" s="20">
        <v>30</v>
      </c>
      <c r="C441" s="20" t="s">
        <v>6</v>
      </c>
      <c r="D441" s="29"/>
      <c r="E441" s="15"/>
      <c r="F441" s="15"/>
      <c r="G441" s="15">
        <v>763200</v>
      </c>
      <c r="H441" s="80" t="s">
        <v>406</v>
      </c>
    </row>
    <row r="442" spans="1:8">
      <c r="A442" s="81"/>
      <c r="B442" s="20"/>
      <c r="C442" s="20"/>
      <c r="D442" s="29"/>
      <c r="E442" s="15"/>
      <c r="F442" s="15"/>
      <c r="G442" s="15"/>
      <c r="H442" s="80"/>
    </row>
    <row r="443" spans="1:8">
      <c r="A443" s="34"/>
      <c r="B443" s="20"/>
      <c r="C443" s="20"/>
      <c r="D443" s="29"/>
      <c r="E443" s="15"/>
      <c r="F443" s="15"/>
      <c r="G443" s="15"/>
      <c r="H443" s="80"/>
    </row>
    <row r="444" spans="1:8">
      <c r="A444" s="34"/>
      <c r="B444" s="20"/>
      <c r="C444" s="20"/>
      <c r="D444" s="29"/>
      <c r="E444" s="15"/>
      <c r="F444" s="15"/>
      <c r="G444" s="15"/>
      <c r="H444" s="80"/>
    </row>
    <row r="445" spans="1:8">
      <c r="A445" s="34"/>
      <c r="B445" s="20"/>
      <c r="C445" s="20"/>
      <c r="D445" s="29"/>
      <c r="E445" s="15"/>
      <c r="F445" s="15"/>
      <c r="G445" s="15"/>
      <c r="H445" s="80"/>
    </row>
    <row r="446" spans="1:8" ht="10.199999999999999" customHeight="1">
      <c r="A446" s="21"/>
      <c r="B446" s="22"/>
      <c r="C446" s="22"/>
      <c r="D446" s="30"/>
      <c r="E446" s="16"/>
      <c r="F446" s="16"/>
      <c r="G446" s="16"/>
      <c r="H446" s="218"/>
    </row>
    <row r="447" spans="1:8">
      <c r="A447" s="2"/>
      <c r="B447" s="2"/>
      <c r="C447" s="2"/>
      <c r="D447" s="25"/>
      <c r="E447" s="2"/>
      <c r="F447" s="2"/>
      <c r="G447" s="2"/>
    </row>
    <row r="448" spans="1:8">
      <c r="A448" s="10"/>
      <c r="F448" s="1" t="s">
        <v>4</v>
      </c>
      <c r="G448" s="17">
        <v>4015</v>
      </c>
      <c r="H448" s="217"/>
    </row>
    <row r="449" spans="1:8">
      <c r="A449" s="11" t="s">
        <v>2</v>
      </c>
      <c r="B449" s="18" t="s">
        <v>71</v>
      </c>
      <c r="G449" s="5"/>
      <c r="H449" s="5"/>
    </row>
    <row r="450" spans="1:8" ht="5.0999999999999996" customHeight="1" thickBot="1">
      <c r="A450" s="12"/>
      <c r="B450" s="3"/>
      <c r="C450" s="3"/>
      <c r="D450" s="26"/>
      <c r="E450" s="3"/>
      <c r="F450" s="3"/>
      <c r="G450" s="6"/>
      <c r="H450" s="6"/>
    </row>
    <row r="451" spans="1:8" ht="13.8" thickTop="1">
      <c r="A451" s="13" t="s">
        <v>5</v>
      </c>
      <c r="B451" s="9"/>
      <c r="C451" s="9"/>
      <c r="D451" s="9" t="s">
        <v>9</v>
      </c>
      <c r="E451" s="9" t="s">
        <v>8</v>
      </c>
      <c r="F451" s="9" t="s">
        <v>7</v>
      </c>
      <c r="G451" s="7" t="s">
        <v>6</v>
      </c>
      <c r="H451" s="214" t="s">
        <v>404</v>
      </c>
    </row>
    <row r="452" spans="1:8" ht="5.0999999999999996" customHeight="1" thickBot="1">
      <c r="A452" s="12"/>
      <c r="B452" s="6"/>
      <c r="C452" s="6"/>
      <c r="D452" s="27"/>
      <c r="E452" s="6"/>
      <c r="F452" s="6"/>
      <c r="G452" s="6"/>
      <c r="H452" s="213"/>
    </row>
    <row r="453" spans="1:8" ht="13.8" thickTop="1">
      <c r="A453" s="14">
        <v>2025</v>
      </c>
      <c r="B453" s="5"/>
      <c r="C453" s="5"/>
      <c r="D453" s="28"/>
      <c r="E453" s="5"/>
      <c r="F453" s="5"/>
      <c r="G453" s="5"/>
      <c r="H453" s="212"/>
    </row>
    <row r="454" spans="1:8">
      <c r="A454" s="81" t="s">
        <v>10</v>
      </c>
      <c r="B454" s="20">
        <v>30</v>
      </c>
      <c r="C454" s="20" t="s">
        <v>6</v>
      </c>
      <c r="D454" s="29"/>
      <c r="E454" s="15"/>
      <c r="F454" s="15"/>
      <c r="G454" s="15">
        <v>9400</v>
      </c>
      <c r="H454" s="80" t="s">
        <v>405</v>
      </c>
    </row>
    <row r="455" spans="1:8">
      <c r="A455" s="81" t="s">
        <v>102</v>
      </c>
      <c r="B455" s="20">
        <v>5</v>
      </c>
      <c r="C455" s="20"/>
      <c r="D455" s="29" t="s">
        <v>210</v>
      </c>
      <c r="E455" s="15">
        <f>'J5-J10'!E8</f>
        <v>1100</v>
      </c>
      <c r="F455" s="15"/>
      <c r="G455" s="15">
        <f>(G454+E455-F455)</f>
        <v>10500</v>
      </c>
      <c r="H455" s="80" t="s">
        <v>405</v>
      </c>
    </row>
    <row r="456" spans="1:8">
      <c r="A456" s="34"/>
      <c r="B456" s="20">
        <v>14</v>
      </c>
      <c r="C456" s="20"/>
      <c r="D456" s="29" t="s">
        <v>210</v>
      </c>
      <c r="E456" s="15">
        <f>'J5-J10'!E20</f>
        <v>350</v>
      </c>
      <c r="F456" s="15"/>
      <c r="G456" s="15">
        <f>(G455+E456-F456)</f>
        <v>10850</v>
      </c>
      <c r="H456" s="80" t="s">
        <v>405</v>
      </c>
    </row>
    <row r="457" spans="1:8">
      <c r="A457" s="34"/>
      <c r="B457" s="20"/>
      <c r="C457" s="20"/>
      <c r="D457" s="29"/>
      <c r="E457" s="15"/>
      <c r="F457" s="15"/>
      <c r="G457" s="15"/>
      <c r="H457" s="80"/>
    </row>
    <row r="458" spans="1:8">
      <c r="A458" s="34"/>
      <c r="B458" s="20"/>
      <c r="C458" s="20"/>
      <c r="D458" s="29"/>
      <c r="E458" s="15"/>
      <c r="F458" s="15"/>
      <c r="G458" s="15"/>
      <c r="H458" s="80"/>
    </row>
    <row r="459" spans="1:8" ht="10.199999999999999" customHeight="1">
      <c r="A459" s="21"/>
      <c r="B459" s="22"/>
      <c r="C459" s="22"/>
      <c r="D459" s="30"/>
      <c r="E459" s="16"/>
      <c r="F459" s="16"/>
      <c r="G459" s="16"/>
      <c r="H459" s="218"/>
    </row>
    <row r="460" spans="1:8" ht="12.15" customHeight="1">
      <c r="A460" s="2"/>
      <c r="B460" s="2"/>
      <c r="C460" s="2"/>
      <c r="D460" s="25"/>
      <c r="E460" s="2"/>
      <c r="F460" s="2"/>
      <c r="G460" s="2"/>
    </row>
    <row r="461" spans="1:8">
      <c r="A461" s="10"/>
      <c r="F461" s="1" t="s">
        <v>4</v>
      </c>
      <c r="G461" s="17">
        <v>4020</v>
      </c>
      <c r="H461" s="217"/>
    </row>
    <row r="462" spans="1:8">
      <c r="A462" s="11" t="s">
        <v>2</v>
      </c>
      <c r="B462" s="18" t="s">
        <v>72</v>
      </c>
      <c r="G462" s="5"/>
      <c r="H462" s="5"/>
    </row>
    <row r="463" spans="1:8" ht="5.0999999999999996" customHeight="1" thickBot="1">
      <c r="A463" s="12"/>
      <c r="B463" s="3"/>
      <c r="C463" s="3"/>
      <c r="D463" s="26"/>
      <c r="E463" s="3"/>
      <c r="F463" s="3"/>
      <c r="G463" s="6"/>
      <c r="H463" s="6"/>
    </row>
    <row r="464" spans="1:8" ht="13.8" thickTop="1">
      <c r="A464" s="13" t="s">
        <v>5</v>
      </c>
      <c r="B464" s="9"/>
      <c r="C464" s="9"/>
      <c r="D464" s="9" t="s">
        <v>9</v>
      </c>
      <c r="E464" s="9" t="s">
        <v>8</v>
      </c>
      <c r="F464" s="9" t="s">
        <v>7</v>
      </c>
      <c r="G464" s="7" t="s">
        <v>6</v>
      </c>
      <c r="H464" s="214" t="s">
        <v>404</v>
      </c>
    </row>
    <row r="465" spans="1:8" ht="5.0999999999999996" customHeight="1" thickBot="1">
      <c r="A465" s="12"/>
      <c r="B465" s="6"/>
      <c r="C465" s="6"/>
      <c r="D465" s="27"/>
      <c r="E465" s="6"/>
      <c r="F465" s="6"/>
      <c r="G465" s="6"/>
      <c r="H465" s="213"/>
    </row>
    <row r="466" spans="1:8" ht="13.8" thickTop="1">
      <c r="A466" s="14">
        <v>2025</v>
      </c>
      <c r="B466" s="5"/>
      <c r="C466" s="5"/>
      <c r="D466" s="28"/>
      <c r="E466" s="5"/>
      <c r="F466" s="5"/>
      <c r="G466" s="5"/>
      <c r="H466" s="212"/>
    </row>
    <row r="467" spans="1:8">
      <c r="A467" s="81" t="s">
        <v>10</v>
      </c>
      <c r="B467" s="20">
        <v>30</v>
      </c>
      <c r="C467" s="20" t="s">
        <v>6</v>
      </c>
      <c r="D467" s="29"/>
      <c r="E467" s="15"/>
      <c r="F467" s="15"/>
      <c r="G467" s="15">
        <v>10900</v>
      </c>
      <c r="H467" s="80" t="s">
        <v>405</v>
      </c>
    </row>
    <row r="468" spans="1:8">
      <c r="A468" s="81"/>
      <c r="B468" s="20"/>
      <c r="C468" s="20"/>
      <c r="D468" s="29"/>
      <c r="E468" s="15"/>
      <c r="F468" s="15"/>
      <c r="G468" s="15"/>
      <c r="H468" s="80"/>
    </row>
    <row r="469" spans="1:8">
      <c r="A469" s="34"/>
      <c r="B469" s="20"/>
      <c r="C469" s="20"/>
      <c r="D469" s="29"/>
      <c r="E469" s="15"/>
      <c r="F469" s="15"/>
      <c r="G469" s="15"/>
      <c r="H469" s="80"/>
    </row>
    <row r="470" spans="1:8" ht="10.199999999999999" customHeight="1">
      <c r="A470" s="21"/>
      <c r="B470" s="22"/>
      <c r="C470" s="22"/>
      <c r="D470" s="30"/>
      <c r="E470" s="16"/>
      <c r="F470" s="16"/>
      <c r="G470" s="16"/>
      <c r="H470" s="218"/>
    </row>
    <row r="471" spans="1:8" ht="15" customHeight="1">
      <c r="A471" s="2"/>
      <c r="B471" s="2"/>
      <c r="C471" s="2"/>
      <c r="D471" s="25"/>
      <c r="E471" s="2"/>
      <c r="F471" s="2"/>
      <c r="G471" s="2"/>
    </row>
    <row r="472" spans="1:8">
      <c r="A472" s="10"/>
      <c r="F472" s="1" t="s">
        <v>4</v>
      </c>
      <c r="G472" s="17">
        <v>5010</v>
      </c>
      <c r="H472" s="217"/>
    </row>
    <row r="473" spans="1:8">
      <c r="A473" s="11" t="s">
        <v>2</v>
      </c>
      <c r="B473" s="18" t="s">
        <v>73</v>
      </c>
      <c r="G473" s="5"/>
      <c r="H473" s="5"/>
    </row>
    <row r="474" spans="1:8" ht="5.0999999999999996" customHeight="1" thickBot="1">
      <c r="A474" s="12"/>
      <c r="B474" s="3"/>
      <c r="C474" s="3"/>
      <c r="D474" s="26"/>
      <c r="E474" s="3"/>
      <c r="F474" s="3"/>
      <c r="G474" s="6"/>
      <c r="H474" s="6"/>
    </row>
    <row r="475" spans="1:8" ht="13.8" thickTop="1">
      <c r="A475" s="13" t="s">
        <v>5</v>
      </c>
      <c r="B475" s="9"/>
      <c r="C475" s="9"/>
      <c r="D475" s="9" t="s">
        <v>9</v>
      </c>
      <c r="E475" s="9" t="s">
        <v>8</v>
      </c>
      <c r="F475" s="9" t="s">
        <v>7</v>
      </c>
      <c r="G475" s="7" t="s">
        <v>6</v>
      </c>
      <c r="H475" s="214" t="s">
        <v>404</v>
      </c>
    </row>
    <row r="476" spans="1:8" ht="5.0999999999999996" customHeight="1" thickBot="1">
      <c r="A476" s="12"/>
      <c r="B476" s="6"/>
      <c r="C476" s="6"/>
      <c r="D476" s="27"/>
      <c r="E476" s="6"/>
      <c r="F476" s="6"/>
      <c r="G476" s="6"/>
      <c r="H476" s="213"/>
    </row>
    <row r="477" spans="1:8" ht="13.8" thickTop="1">
      <c r="A477" s="14">
        <v>2025</v>
      </c>
      <c r="B477" s="5"/>
      <c r="C477" s="5"/>
      <c r="D477" s="28"/>
      <c r="E477" s="5"/>
      <c r="F477" s="5"/>
      <c r="G477" s="5"/>
      <c r="H477" s="212"/>
    </row>
    <row r="478" spans="1:8">
      <c r="A478" s="81"/>
      <c r="B478" s="20"/>
      <c r="C478" s="20"/>
      <c r="D478" s="29"/>
      <c r="E478" s="15"/>
      <c r="F478" s="15"/>
      <c r="G478" s="15"/>
      <c r="H478" s="80"/>
    </row>
    <row r="479" spans="1:8">
      <c r="A479" s="34"/>
      <c r="B479" s="20"/>
      <c r="C479" s="20"/>
      <c r="D479" s="29"/>
      <c r="E479" s="15"/>
      <c r="F479" s="15"/>
      <c r="G479" s="15"/>
      <c r="H479" s="80"/>
    </row>
    <row r="480" spans="1:8">
      <c r="A480" s="21"/>
      <c r="B480" s="22"/>
      <c r="C480" s="22"/>
      <c r="D480" s="30"/>
      <c r="E480" s="16"/>
      <c r="F480" s="16"/>
      <c r="G480" s="16"/>
      <c r="H480" s="218"/>
    </row>
    <row r="481" spans="1:8">
      <c r="A481" s="2"/>
      <c r="B481" s="2"/>
      <c r="C481" s="2"/>
      <c r="D481" s="25"/>
      <c r="E481" s="2"/>
      <c r="F481" s="2"/>
      <c r="G481" s="2"/>
    </row>
    <row r="482" spans="1:8">
      <c r="A482" s="10"/>
      <c r="F482" s="1" t="s">
        <v>4</v>
      </c>
      <c r="G482" s="17">
        <v>5150</v>
      </c>
      <c r="H482" s="217"/>
    </row>
    <row r="483" spans="1:8">
      <c r="A483" s="11" t="s">
        <v>2</v>
      </c>
      <c r="B483" s="18" t="s">
        <v>74</v>
      </c>
      <c r="G483" s="5"/>
      <c r="H483" s="5"/>
    </row>
    <row r="484" spans="1:8" ht="5.0999999999999996" customHeight="1" thickBot="1">
      <c r="A484" s="12"/>
      <c r="B484" s="3"/>
      <c r="C484" s="3"/>
      <c r="D484" s="26"/>
      <c r="E484" s="3"/>
      <c r="F484" s="3"/>
      <c r="G484" s="6"/>
      <c r="H484" s="6"/>
    </row>
    <row r="485" spans="1:8" ht="13.8" thickTop="1">
      <c r="A485" s="13" t="s">
        <v>5</v>
      </c>
      <c r="B485" s="9"/>
      <c r="C485" s="9"/>
      <c r="D485" s="9" t="s">
        <v>9</v>
      </c>
      <c r="E485" s="9" t="s">
        <v>8</v>
      </c>
      <c r="F485" s="9" t="s">
        <v>7</v>
      </c>
      <c r="G485" s="7" t="s">
        <v>6</v>
      </c>
      <c r="H485" s="214" t="s">
        <v>404</v>
      </c>
    </row>
    <row r="486" spans="1:8" ht="5.0999999999999996" customHeight="1" thickBot="1">
      <c r="A486" s="12"/>
      <c r="B486" s="6"/>
      <c r="C486" s="6"/>
      <c r="D486" s="27"/>
      <c r="E486" s="6"/>
      <c r="F486" s="6"/>
      <c r="G486" s="6"/>
      <c r="H486" s="213"/>
    </row>
    <row r="487" spans="1:8" ht="13.8" thickTop="1">
      <c r="A487" s="14">
        <v>2025</v>
      </c>
      <c r="B487" s="5"/>
      <c r="C487" s="5"/>
      <c r="D487" s="28"/>
      <c r="E487" s="5"/>
      <c r="F487" s="5"/>
      <c r="G487" s="5"/>
      <c r="H487" s="212"/>
    </row>
    <row r="488" spans="1:8">
      <c r="A488" s="81" t="s">
        <v>10</v>
      </c>
      <c r="B488" s="20">
        <v>30</v>
      </c>
      <c r="C488" s="20" t="s">
        <v>6</v>
      </c>
      <c r="D488" s="29"/>
      <c r="E488" s="15"/>
      <c r="F488" s="15"/>
      <c r="G488" s="15">
        <v>416334</v>
      </c>
      <c r="H488" s="80" t="s">
        <v>405</v>
      </c>
    </row>
    <row r="489" spans="1:8">
      <c r="A489" s="81"/>
      <c r="B489" s="20"/>
      <c r="C489" s="20"/>
      <c r="D489" s="29"/>
      <c r="E489" s="15"/>
      <c r="F489" s="15"/>
      <c r="G489" s="15"/>
      <c r="H489" s="80"/>
    </row>
    <row r="490" spans="1:8">
      <c r="A490" s="34"/>
      <c r="B490" s="20"/>
      <c r="C490" s="20"/>
      <c r="D490" s="29"/>
      <c r="E490" s="15"/>
      <c r="F490" s="15"/>
      <c r="G490" s="15"/>
      <c r="H490" s="80"/>
    </row>
    <row r="491" spans="1:8">
      <c r="A491" s="34"/>
      <c r="B491" s="20"/>
      <c r="C491" s="20"/>
      <c r="D491" s="29"/>
      <c r="E491" s="15"/>
      <c r="F491" s="15"/>
      <c r="G491" s="15"/>
      <c r="H491" s="80"/>
    </row>
    <row r="492" spans="1:8">
      <c r="A492" s="21"/>
      <c r="B492" s="22"/>
      <c r="C492" s="22"/>
      <c r="D492" s="30"/>
      <c r="E492" s="16"/>
      <c r="F492" s="16"/>
      <c r="G492" s="16"/>
      <c r="H492" s="218"/>
    </row>
    <row r="493" spans="1:8">
      <c r="A493" s="2"/>
      <c r="B493" s="2"/>
      <c r="C493" s="2"/>
      <c r="D493" s="25"/>
      <c r="E493" s="2"/>
      <c r="F493" s="2"/>
      <c r="G493" s="2"/>
    </row>
    <row r="494" spans="1:8">
      <c r="A494" s="10"/>
      <c r="F494" s="1" t="s">
        <v>4</v>
      </c>
      <c r="G494" s="17">
        <v>5155</v>
      </c>
      <c r="H494" s="217"/>
    </row>
    <row r="495" spans="1:8">
      <c r="A495" s="11" t="s">
        <v>2</v>
      </c>
      <c r="B495" s="18" t="s">
        <v>75</v>
      </c>
      <c r="G495" s="5"/>
      <c r="H495" s="5"/>
    </row>
    <row r="496" spans="1:8" ht="5.0999999999999996" customHeight="1" thickBot="1">
      <c r="A496" s="12"/>
      <c r="B496" s="3"/>
      <c r="C496" s="3"/>
      <c r="D496" s="26"/>
      <c r="E496" s="3"/>
      <c r="F496" s="3"/>
      <c r="G496" s="6"/>
      <c r="H496" s="6"/>
    </row>
    <row r="497" spans="1:8" ht="13.8" thickTop="1">
      <c r="A497" s="13" t="s">
        <v>5</v>
      </c>
      <c r="B497" s="9"/>
      <c r="C497" s="9"/>
      <c r="D497" s="9" t="s">
        <v>9</v>
      </c>
      <c r="E497" s="9" t="s">
        <v>8</v>
      </c>
      <c r="F497" s="9" t="s">
        <v>7</v>
      </c>
      <c r="G497" s="7" t="s">
        <v>6</v>
      </c>
      <c r="H497" s="214" t="s">
        <v>404</v>
      </c>
    </row>
    <row r="498" spans="1:8" ht="5.0999999999999996" customHeight="1" thickBot="1">
      <c r="A498" s="12"/>
      <c r="B498" s="6"/>
      <c r="C498" s="6"/>
      <c r="D498" s="27"/>
      <c r="E498" s="6"/>
      <c r="F498" s="6"/>
      <c r="G498" s="6"/>
      <c r="H498" s="213"/>
    </row>
    <row r="499" spans="1:8" ht="13.8" thickTop="1">
      <c r="A499" s="14">
        <v>2025</v>
      </c>
      <c r="B499" s="5"/>
      <c r="C499" s="5"/>
      <c r="D499" s="28"/>
      <c r="E499" s="5"/>
      <c r="F499" s="5"/>
      <c r="G499" s="5"/>
      <c r="H499" s="212"/>
    </row>
    <row r="500" spans="1:8">
      <c r="A500" s="81" t="s">
        <v>10</v>
      </c>
      <c r="B500" s="20">
        <v>30</v>
      </c>
      <c r="C500" s="20" t="s">
        <v>6</v>
      </c>
      <c r="D500" s="29"/>
      <c r="E500" s="15"/>
      <c r="F500" s="15"/>
      <c r="G500" s="15">
        <v>13500</v>
      </c>
      <c r="H500" s="80" t="s">
        <v>406</v>
      </c>
    </row>
    <row r="501" spans="1:8">
      <c r="A501" s="81" t="s">
        <v>102</v>
      </c>
      <c r="B501" s="20">
        <v>12</v>
      </c>
      <c r="C501" s="20"/>
      <c r="D501" s="29" t="s">
        <v>210</v>
      </c>
      <c r="E501" s="80"/>
      <c r="F501" s="15">
        <f>'J5-J10'!F15</f>
        <v>1800</v>
      </c>
      <c r="G501" s="15">
        <f>(G500-E501+F501)</f>
        <v>15300</v>
      </c>
      <c r="H501" s="80" t="s">
        <v>406</v>
      </c>
    </row>
    <row r="502" spans="1:8">
      <c r="A502" s="34"/>
      <c r="B502" s="20"/>
      <c r="C502" s="20"/>
      <c r="D502" s="29"/>
      <c r="E502" s="15"/>
      <c r="F502" s="15"/>
      <c r="G502" s="15"/>
      <c r="H502" s="80"/>
    </row>
    <row r="503" spans="1:8">
      <c r="A503" s="34"/>
      <c r="B503" s="20"/>
      <c r="C503" s="20"/>
      <c r="D503" s="29"/>
      <c r="E503" s="15"/>
      <c r="F503" s="15"/>
      <c r="G503" s="15"/>
      <c r="H503" s="80"/>
    </row>
    <row r="504" spans="1:8">
      <c r="A504" s="21"/>
      <c r="B504" s="22"/>
      <c r="C504" s="22"/>
      <c r="D504" s="30"/>
      <c r="E504" s="16"/>
      <c r="F504" s="16"/>
      <c r="G504" s="16"/>
      <c r="H504" s="218"/>
    </row>
    <row r="505" spans="1:8">
      <c r="A505" s="2"/>
      <c r="B505" s="2"/>
      <c r="C505" s="2"/>
      <c r="D505" s="25"/>
      <c r="E505" s="2"/>
      <c r="F505" s="2"/>
      <c r="G505" s="2"/>
    </row>
    <row r="506" spans="1:8">
      <c r="A506" s="10"/>
      <c r="F506" s="1" t="s">
        <v>4</v>
      </c>
      <c r="G506" s="17">
        <v>5160</v>
      </c>
      <c r="H506" s="217"/>
    </row>
    <row r="507" spans="1:8">
      <c r="A507" s="11" t="s">
        <v>2</v>
      </c>
      <c r="B507" s="18" t="s">
        <v>76</v>
      </c>
      <c r="G507" s="5"/>
      <c r="H507" s="5"/>
    </row>
    <row r="508" spans="1:8" ht="5.0999999999999996" customHeight="1" thickBot="1">
      <c r="A508" s="12"/>
      <c r="B508" s="3"/>
      <c r="C508" s="3"/>
      <c r="D508" s="26"/>
      <c r="E508" s="3"/>
      <c r="F508" s="3"/>
      <c r="G508" s="6"/>
      <c r="H508" s="6"/>
    </row>
    <row r="509" spans="1:8" ht="13.8" thickTop="1">
      <c r="A509" s="13" t="s">
        <v>5</v>
      </c>
      <c r="B509" s="9"/>
      <c r="C509" s="9"/>
      <c r="D509" s="9" t="s">
        <v>9</v>
      </c>
      <c r="E509" s="9" t="s">
        <v>8</v>
      </c>
      <c r="F509" s="9" t="s">
        <v>7</v>
      </c>
      <c r="G509" s="7" t="s">
        <v>6</v>
      </c>
      <c r="H509" s="214" t="s">
        <v>404</v>
      </c>
    </row>
    <row r="510" spans="1:8" ht="5.0999999999999996" customHeight="1" thickBot="1">
      <c r="A510" s="12"/>
      <c r="B510" s="6"/>
      <c r="C510" s="6"/>
      <c r="D510" s="27"/>
      <c r="E510" s="6"/>
      <c r="F510" s="6"/>
      <c r="G510" s="6"/>
      <c r="H510" s="213"/>
    </row>
    <row r="511" spans="1:8" ht="13.8" thickTop="1">
      <c r="A511" s="14">
        <v>2025</v>
      </c>
      <c r="B511" s="5"/>
      <c r="C511" s="5"/>
      <c r="D511" s="28"/>
      <c r="E511" s="5"/>
      <c r="F511" s="5"/>
      <c r="G511" s="5"/>
      <c r="H511" s="212"/>
    </row>
    <row r="512" spans="1:8">
      <c r="A512" s="81" t="s">
        <v>10</v>
      </c>
      <c r="B512" s="20">
        <v>30</v>
      </c>
      <c r="C512" s="20" t="s">
        <v>6</v>
      </c>
      <c r="D512" s="29"/>
      <c r="E512" s="15"/>
      <c r="F512" s="15"/>
      <c r="G512" s="15">
        <v>3797</v>
      </c>
      <c r="H512" s="80" t="s">
        <v>406</v>
      </c>
    </row>
    <row r="513" spans="1:8">
      <c r="A513" s="81"/>
      <c r="B513" s="20"/>
      <c r="C513" s="20"/>
      <c r="D513" s="29"/>
      <c r="E513" s="15"/>
      <c r="F513" s="15"/>
      <c r="G513" s="15"/>
      <c r="H513" s="80"/>
    </row>
    <row r="514" spans="1:8">
      <c r="A514" s="34"/>
      <c r="B514" s="20"/>
      <c r="C514" s="20"/>
      <c r="D514" s="29"/>
      <c r="E514" s="15"/>
      <c r="F514" s="15"/>
      <c r="G514" s="15"/>
      <c r="H514" s="80"/>
    </row>
    <row r="515" spans="1:8">
      <c r="A515" s="21"/>
      <c r="B515" s="22"/>
      <c r="C515" s="22"/>
      <c r="D515" s="30"/>
      <c r="E515" s="16"/>
      <c r="F515" s="16"/>
      <c r="G515" s="16"/>
      <c r="H515" s="218"/>
    </row>
    <row r="516" spans="1:8">
      <c r="A516" s="2"/>
      <c r="B516" s="2"/>
      <c r="C516" s="2"/>
      <c r="D516" s="25"/>
      <c r="E516" s="2"/>
      <c r="F516" s="2"/>
      <c r="G516" s="2"/>
    </row>
    <row r="517" spans="1:8">
      <c r="A517" s="10"/>
      <c r="F517" s="1" t="s">
        <v>4</v>
      </c>
      <c r="G517" s="17">
        <v>5165</v>
      </c>
      <c r="H517" s="217"/>
    </row>
    <row r="518" spans="1:8">
      <c r="A518" s="11" t="s">
        <v>2</v>
      </c>
      <c r="B518" s="18" t="s">
        <v>77</v>
      </c>
      <c r="G518" s="5"/>
      <c r="H518" s="5"/>
    </row>
    <row r="519" spans="1:8" ht="5.0999999999999996" customHeight="1" thickBot="1">
      <c r="A519" s="12"/>
      <c r="B519" s="3"/>
      <c r="C519" s="3"/>
      <c r="D519" s="26"/>
      <c r="E519" s="3"/>
      <c r="F519" s="3"/>
      <c r="G519" s="6"/>
      <c r="H519" s="6"/>
    </row>
    <row r="520" spans="1:8" ht="13.8" thickTop="1">
      <c r="A520" s="13" t="s">
        <v>5</v>
      </c>
      <c r="B520" s="9"/>
      <c r="C520" s="9"/>
      <c r="D520" s="9" t="s">
        <v>9</v>
      </c>
      <c r="E520" s="9" t="s">
        <v>8</v>
      </c>
      <c r="F520" s="9" t="s">
        <v>7</v>
      </c>
      <c r="G520" s="7" t="s">
        <v>6</v>
      </c>
      <c r="H520" s="214" t="s">
        <v>404</v>
      </c>
    </row>
    <row r="521" spans="1:8" ht="5.0999999999999996" customHeight="1" thickBot="1">
      <c r="A521" s="12"/>
      <c r="B521" s="6"/>
      <c r="C521" s="6"/>
      <c r="D521" s="27"/>
      <c r="E521" s="6"/>
      <c r="F521" s="6"/>
      <c r="G521" s="6"/>
      <c r="H521" s="213"/>
    </row>
    <row r="522" spans="1:8" ht="13.8" thickTop="1">
      <c r="A522" s="14">
        <v>2025</v>
      </c>
      <c r="B522" s="5"/>
      <c r="C522" s="5"/>
      <c r="D522" s="28"/>
      <c r="E522" s="5"/>
      <c r="F522" s="5"/>
      <c r="G522" s="5"/>
      <c r="H522" s="212"/>
    </row>
    <row r="523" spans="1:8">
      <c r="A523" s="81" t="s">
        <v>10</v>
      </c>
      <c r="B523" s="20">
        <v>30</v>
      </c>
      <c r="C523" s="20" t="s">
        <v>6</v>
      </c>
      <c r="D523" s="29"/>
      <c r="E523" s="15"/>
      <c r="F523" s="15"/>
      <c r="G523" s="15">
        <v>3662.39</v>
      </c>
      <c r="H523" s="80" t="s">
        <v>405</v>
      </c>
    </row>
    <row r="524" spans="1:8">
      <c r="A524" s="81"/>
      <c r="B524" s="20"/>
      <c r="C524" s="20"/>
      <c r="D524" s="29"/>
      <c r="E524" s="15"/>
      <c r="F524" s="15"/>
      <c r="G524" s="15"/>
      <c r="H524" s="80"/>
    </row>
    <row r="525" spans="1:8">
      <c r="A525" s="34"/>
      <c r="B525" s="20"/>
      <c r="C525" s="20"/>
      <c r="D525" s="29"/>
      <c r="E525" s="15"/>
      <c r="F525" s="15"/>
      <c r="G525" s="15"/>
      <c r="H525" s="80"/>
    </row>
    <row r="526" spans="1:8">
      <c r="A526" s="21"/>
      <c r="B526" s="22"/>
      <c r="C526" s="22"/>
      <c r="D526" s="30"/>
      <c r="E526" s="16"/>
      <c r="F526" s="16"/>
      <c r="G526" s="16"/>
      <c r="H526" s="218"/>
    </row>
    <row r="527" spans="1:8">
      <c r="A527" s="2"/>
      <c r="B527" s="2"/>
      <c r="C527" s="2"/>
      <c r="D527" s="25"/>
      <c r="E527" s="2"/>
      <c r="F527" s="2"/>
      <c r="G527" s="2"/>
    </row>
    <row r="528" spans="1:8">
      <c r="A528" s="10"/>
      <c r="F528" s="1" t="s">
        <v>4</v>
      </c>
      <c r="G528" s="17">
        <v>5210</v>
      </c>
      <c r="H528" s="217"/>
    </row>
    <row r="529" spans="1:8">
      <c r="A529" s="11" t="s">
        <v>2</v>
      </c>
      <c r="B529" s="18" t="s">
        <v>78</v>
      </c>
      <c r="G529" s="5"/>
      <c r="H529" s="5"/>
    </row>
    <row r="530" spans="1:8" ht="5.0999999999999996" customHeight="1" thickBot="1">
      <c r="A530" s="12"/>
      <c r="B530" s="3"/>
      <c r="C530" s="3"/>
      <c r="D530" s="26"/>
      <c r="E530" s="3"/>
      <c r="F530" s="3"/>
      <c r="G530" s="6"/>
      <c r="H530" s="6"/>
    </row>
    <row r="531" spans="1:8" ht="13.8" thickTop="1">
      <c r="A531" s="13" t="s">
        <v>5</v>
      </c>
      <c r="B531" s="9"/>
      <c r="C531" s="9"/>
      <c r="D531" s="9" t="s">
        <v>9</v>
      </c>
      <c r="E531" s="9" t="s">
        <v>8</v>
      </c>
      <c r="F531" s="9" t="s">
        <v>7</v>
      </c>
      <c r="G531" s="7" t="s">
        <v>6</v>
      </c>
      <c r="H531" s="214" t="s">
        <v>404</v>
      </c>
    </row>
    <row r="532" spans="1:8" ht="5.0999999999999996" customHeight="1" thickBot="1">
      <c r="A532" s="12"/>
      <c r="B532" s="6"/>
      <c r="C532" s="6"/>
      <c r="D532" s="27"/>
      <c r="E532" s="6"/>
      <c r="F532" s="6"/>
      <c r="G532" s="6"/>
      <c r="H532" s="213"/>
    </row>
    <row r="533" spans="1:8" ht="13.8" thickTop="1">
      <c r="A533" s="14">
        <v>2025</v>
      </c>
      <c r="B533" s="5"/>
      <c r="C533" s="5"/>
      <c r="D533" s="28"/>
      <c r="E533" s="5"/>
      <c r="F533" s="5"/>
      <c r="G533" s="5"/>
      <c r="H533" s="212"/>
    </row>
    <row r="534" spans="1:8">
      <c r="A534" s="81"/>
      <c r="B534" s="20"/>
      <c r="C534" s="20"/>
      <c r="D534" s="29"/>
      <c r="E534" s="15"/>
      <c r="F534" s="15"/>
      <c r="G534" s="15"/>
      <c r="H534" s="80"/>
    </row>
    <row r="535" spans="1:8">
      <c r="A535" s="34"/>
      <c r="B535" s="20"/>
      <c r="C535" s="20"/>
      <c r="D535" s="29"/>
      <c r="E535" s="15"/>
      <c r="F535" s="15"/>
      <c r="G535" s="15"/>
      <c r="H535" s="80"/>
    </row>
    <row r="536" spans="1:8">
      <c r="A536" s="21"/>
      <c r="B536" s="22"/>
      <c r="C536" s="22"/>
      <c r="D536" s="30"/>
      <c r="E536" s="16"/>
      <c r="F536" s="16"/>
      <c r="G536" s="16"/>
      <c r="H536" s="218"/>
    </row>
    <row r="537" spans="1:8">
      <c r="A537" s="2"/>
      <c r="B537" s="2"/>
      <c r="C537" s="2"/>
      <c r="D537" s="25"/>
      <c r="E537" s="2"/>
      <c r="F537" s="2"/>
      <c r="G537" s="2"/>
    </row>
    <row r="538" spans="1:8">
      <c r="A538" s="10"/>
      <c r="F538" s="1" t="s">
        <v>4</v>
      </c>
      <c r="G538" s="17">
        <v>5310</v>
      </c>
      <c r="H538" s="217"/>
    </row>
    <row r="539" spans="1:8">
      <c r="A539" s="11" t="s">
        <v>2</v>
      </c>
      <c r="B539" s="18" t="s">
        <v>79</v>
      </c>
      <c r="G539" s="5"/>
      <c r="H539" s="5"/>
    </row>
    <row r="540" spans="1:8" ht="5.0999999999999996" customHeight="1" thickBot="1">
      <c r="A540" s="12"/>
      <c r="B540" s="3"/>
      <c r="C540" s="3"/>
      <c r="D540" s="26"/>
      <c r="E540" s="3"/>
      <c r="F540" s="3"/>
      <c r="G540" s="6"/>
      <c r="H540" s="6"/>
    </row>
    <row r="541" spans="1:8" ht="13.8" thickTop="1">
      <c r="A541" s="13" t="s">
        <v>5</v>
      </c>
      <c r="B541" s="9"/>
      <c r="C541" s="9"/>
      <c r="D541" s="9" t="s">
        <v>9</v>
      </c>
      <c r="E541" s="9" t="s">
        <v>8</v>
      </c>
      <c r="F541" s="9" t="s">
        <v>7</v>
      </c>
      <c r="G541" s="7" t="s">
        <v>6</v>
      </c>
      <c r="H541" s="214" t="s">
        <v>404</v>
      </c>
    </row>
    <row r="542" spans="1:8" ht="5.0999999999999996" customHeight="1" thickBot="1">
      <c r="A542" s="12"/>
      <c r="B542" s="6"/>
      <c r="C542" s="6"/>
      <c r="D542" s="27"/>
      <c r="E542" s="6"/>
      <c r="F542" s="6"/>
      <c r="G542" s="6"/>
      <c r="H542" s="213"/>
    </row>
    <row r="543" spans="1:8" ht="13.8" thickTop="1">
      <c r="A543" s="14">
        <v>2025</v>
      </c>
      <c r="B543" s="5"/>
      <c r="C543" s="5"/>
      <c r="D543" s="28"/>
      <c r="E543" s="5"/>
      <c r="F543" s="5"/>
      <c r="G543" s="5"/>
      <c r="H543" s="212"/>
    </row>
    <row r="544" spans="1:8">
      <c r="A544" s="81" t="s">
        <v>10</v>
      </c>
      <c r="B544" s="20">
        <v>30</v>
      </c>
      <c r="C544" s="20" t="s">
        <v>6</v>
      </c>
      <c r="D544" s="29"/>
      <c r="E544" s="15"/>
      <c r="F544" s="15"/>
      <c r="G544" s="15">
        <v>82500</v>
      </c>
      <c r="H544" s="80" t="s">
        <v>405</v>
      </c>
    </row>
    <row r="545" spans="1:8">
      <c r="A545" s="81"/>
      <c r="B545" s="20"/>
      <c r="C545" s="20"/>
      <c r="D545" s="29"/>
      <c r="E545" s="15"/>
      <c r="F545" s="15"/>
      <c r="G545" s="15"/>
      <c r="H545" s="80"/>
    </row>
    <row r="546" spans="1:8">
      <c r="A546" s="34"/>
      <c r="B546" s="20"/>
      <c r="C546" s="20"/>
      <c r="D546" s="29"/>
      <c r="E546" s="15"/>
      <c r="F546" s="15"/>
      <c r="G546" s="15"/>
      <c r="H546" s="80"/>
    </row>
    <row r="547" spans="1:8">
      <c r="A547" s="21"/>
      <c r="B547" s="22"/>
      <c r="C547" s="22"/>
      <c r="D547" s="30"/>
      <c r="E547" s="16"/>
      <c r="F547" s="16"/>
      <c r="G547" s="16"/>
      <c r="H547" s="218"/>
    </row>
    <row r="549" spans="1:8">
      <c r="A549" s="10"/>
      <c r="B549" s="175"/>
      <c r="C549" s="175"/>
      <c r="D549" s="176"/>
      <c r="E549" s="175"/>
      <c r="F549" s="177" t="s">
        <v>4</v>
      </c>
      <c r="G549" s="17">
        <v>5320</v>
      </c>
      <c r="H549" s="217"/>
    </row>
    <row r="550" spans="1:8">
      <c r="A550" s="11" t="s">
        <v>2</v>
      </c>
      <c r="B550" s="18" t="s">
        <v>80</v>
      </c>
      <c r="G550" s="5"/>
      <c r="H550" s="5"/>
    </row>
    <row r="551" spans="1:8" ht="5.0999999999999996" customHeight="1" thickBot="1">
      <c r="A551" s="12"/>
      <c r="B551" s="3"/>
      <c r="C551" s="3"/>
      <c r="D551" s="26"/>
      <c r="E551" s="3"/>
      <c r="F551" s="3"/>
      <c r="G551" s="6"/>
      <c r="H551" s="6"/>
    </row>
    <row r="552" spans="1:8" ht="13.8" thickTop="1">
      <c r="A552" s="13" t="s">
        <v>5</v>
      </c>
      <c r="B552" s="9"/>
      <c r="C552" s="9"/>
      <c r="D552" s="9" t="s">
        <v>9</v>
      </c>
      <c r="E552" s="9" t="s">
        <v>8</v>
      </c>
      <c r="F552" s="9" t="s">
        <v>7</v>
      </c>
      <c r="G552" s="7" t="s">
        <v>6</v>
      </c>
      <c r="H552" s="214" t="s">
        <v>404</v>
      </c>
    </row>
    <row r="553" spans="1:8" ht="5.0999999999999996" customHeight="1" thickBot="1">
      <c r="A553" s="12"/>
      <c r="B553" s="6"/>
      <c r="C553" s="6"/>
      <c r="D553" s="27"/>
      <c r="E553" s="6"/>
      <c r="F553" s="6"/>
      <c r="G553" s="6"/>
      <c r="H553" s="213"/>
    </row>
    <row r="554" spans="1:8" ht="13.8" thickTop="1">
      <c r="A554" s="14">
        <v>2025</v>
      </c>
      <c r="B554" s="5"/>
      <c r="C554" s="5"/>
      <c r="D554" s="28"/>
      <c r="E554" s="5"/>
      <c r="F554" s="5"/>
      <c r="G554" s="5"/>
      <c r="H554" s="212"/>
    </row>
    <row r="555" spans="1:8">
      <c r="A555" s="81" t="s">
        <v>10</v>
      </c>
      <c r="B555" s="20">
        <v>30</v>
      </c>
      <c r="C555" s="20" t="s">
        <v>6</v>
      </c>
      <c r="D555" s="29"/>
      <c r="E555" s="15"/>
      <c r="F555" s="15"/>
      <c r="G555" s="15">
        <v>10501.52</v>
      </c>
      <c r="H555" s="80" t="s">
        <v>405</v>
      </c>
    </row>
    <row r="556" spans="1:8">
      <c r="A556" s="81"/>
      <c r="B556" s="20"/>
      <c r="C556" s="20"/>
      <c r="D556" s="29"/>
      <c r="E556" s="15"/>
      <c r="F556" s="15"/>
      <c r="G556" s="15"/>
      <c r="H556" s="80"/>
    </row>
    <row r="557" spans="1:8">
      <c r="A557" s="34"/>
      <c r="B557" s="20"/>
      <c r="C557" s="20"/>
      <c r="D557" s="29"/>
      <c r="E557" s="15"/>
      <c r="F557" s="15"/>
      <c r="G557" s="15"/>
      <c r="H557" s="80"/>
    </row>
    <row r="558" spans="1:8">
      <c r="A558" s="21"/>
      <c r="B558" s="22"/>
      <c r="C558" s="22"/>
      <c r="D558" s="30"/>
      <c r="E558" s="16"/>
      <c r="F558" s="16"/>
      <c r="G558" s="16"/>
      <c r="H558" s="218"/>
    </row>
    <row r="559" spans="1:8" hidden="1">
      <c r="A559" s="2"/>
      <c r="B559" s="2"/>
      <c r="C559" s="2"/>
      <c r="D559" s="25"/>
      <c r="E559" s="2"/>
      <c r="F559" s="2"/>
      <c r="G559" s="2"/>
    </row>
    <row r="560" spans="1:8" hidden="1">
      <c r="A560" s="10"/>
      <c r="F560" s="1" t="s">
        <v>4</v>
      </c>
      <c r="G560" s="17">
        <v>5325</v>
      </c>
    </row>
    <row r="561" spans="1:8" hidden="1">
      <c r="A561" s="11" t="s">
        <v>2</v>
      </c>
      <c r="B561" s="18"/>
      <c r="G561" s="5"/>
    </row>
    <row r="562" spans="1:8" ht="5.0999999999999996" hidden="1" customHeight="1" thickBot="1">
      <c r="A562" s="12"/>
      <c r="B562" s="3"/>
      <c r="C562" s="3"/>
      <c r="D562" s="26"/>
      <c r="E562" s="3"/>
      <c r="F562" s="3"/>
      <c r="G562" s="6"/>
    </row>
    <row r="563" spans="1:8" ht="13.8" hidden="1" thickTop="1">
      <c r="A563" s="13" t="s">
        <v>5</v>
      </c>
      <c r="B563" s="9"/>
      <c r="C563" s="9"/>
      <c r="D563" s="9" t="s">
        <v>9</v>
      </c>
      <c r="E563" s="9" t="s">
        <v>8</v>
      </c>
      <c r="F563" s="9" t="s">
        <v>7</v>
      </c>
      <c r="G563" s="7" t="s">
        <v>6</v>
      </c>
    </row>
    <row r="564" spans="1:8" ht="5.0999999999999996" hidden="1" customHeight="1" thickBot="1">
      <c r="A564" s="12"/>
      <c r="B564" s="6"/>
      <c r="C564" s="6"/>
      <c r="D564" s="27"/>
      <c r="E564" s="6"/>
      <c r="F564" s="6"/>
      <c r="G564" s="6"/>
    </row>
    <row r="565" spans="1:8" ht="13.8" hidden="1" thickTop="1">
      <c r="A565" s="14">
        <v>2025</v>
      </c>
      <c r="B565" s="5"/>
      <c r="C565" s="5"/>
      <c r="D565" s="28"/>
      <c r="E565" s="5"/>
      <c r="F565" s="5"/>
      <c r="G565" s="5"/>
    </row>
    <row r="566" spans="1:8" hidden="1">
      <c r="A566" s="81"/>
      <c r="B566" s="20"/>
      <c r="C566" s="20"/>
      <c r="D566" s="29"/>
      <c r="E566" s="15"/>
      <c r="F566" s="15"/>
      <c r="G566" s="15"/>
    </row>
    <row r="567" spans="1:8" hidden="1">
      <c r="A567" s="81"/>
      <c r="B567" s="20"/>
      <c r="C567" s="20"/>
      <c r="D567" s="29"/>
      <c r="E567" s="15"/>
      <c r="F567" s="15"/>
      <c r="G567" s="15"/>
    </row>
    <row r="568" spans="1:8" hidden="1">
      <c r="A568" s="81"/>
      <c r="B568" s="20"/>
      <c r="C568" s="20"/>
      <c r="D568" s="29"/>
      <c r="E568" s="15"/>
      <c r="F568" s="15"/>
      <c r="G568" s="15"/>
    </row>
    <row r="569" spans="1:8" hidden="1">
      <c r="A569" s="81"/>
      <c r="B569" s="20"/>
      <c r="C569" s="20"/>
      <c r="D569" s="29"/>
      <c r="E569" s="15"/>
      <c r="F569" s="15"/>
      <c r="G569" s="15"/>
    </row>
    <row r="570" spans="1:8" hidden="1">
      <c r="A570" s="21"/>
      <c r="B570" s="22"/>
      <c r="C570" s="22"/>
      <c r="D570" s="30"/>
      <c r="E570" s="16"/>
      <c r="F570" s="16"/>
      <c r="G570" s="16"/>
    </row>
    <row r="571" spans="1:8">
      <c r="A571" s="2"/>
      <c r="B571" s="2"/>
      <c r="C571" s="2"/>
      <c r="D571" s="25"/>
      <c r="E571" s="2"/>
      <c r="F571" s="2"/>
      <c r="G571" s="2"/>
    </row>
    <row r="572" spans="1:8">
      <c r="A572" s="10"/>
      <c r="F572" s="1" t="s">
        <v>4</v>
      </c>
      <c r="G572" s="17">
        <v>5330</v>
      </c>
      <c r="H572" s="217"/>
    </row>
    <row r="573" spans="1:8">
      <c r="A573" s="11" t="s">
        <v>2</v>
      </c>
      <c r="B573" s="18" t="s">
        <v>81</v>
      </c>
      <c r="G573" s="5"/>
      <c r="H573" s="5"/>
    </row>
    <row r="574" spans="1:8" ht="5.0999999999999996" customHeight="1" thickBot="1">
      <c r="A574" s="12"/>
      <c r="B574" s="3"/>
      <c r="C574" s="3"/>
      <c r="D574" s="26"/>
      <c r="E574" s="3"/>
      <c r="F574" s="3"/>
      <c r="G574" s="6"/>
      <c r="H574" s="6"/>
    </row>
    <row r="575" spans="1:8" ht="13.8" thickTop="1">
      <c r="A575" s="13" t="s">
        <v>5</v>
      </c>
      <c r="B575" s="9"/>
      <c r="C575" s="9"/>
      <c r="D575" s="9" t="s">
        <v>9</v>
      </c>
      <c r="E575" s="9" t="s">
        <v>8</v>
      </c>
      <c r="F575" s="9" t="s">
        <v>7</v>
      </c>
      <c r="G575" s="7" t="s">
        <v>6</v>
      </c>
      <c r="H575" s="214" t="s">
        <v>404</v>
      </c>
    </row>
    <row r="576" spans="1:8" ht="5.0999999999999996" customHeight="1" thickBot="1">
      <c r="A576" s="12"/>
      <c r="B576" s="6"/>
      <c r="C576" s="6"/>
      <c r="D576" s="27"/>
      <c r="E576" s="6"/>
      <c r="F576" s="6"/>
      <c r="G576" s="6"/>
      <c r="H576" s="213"/>
    </row>
    <row r="577" spans="1:8" ht="13.8" thickTop="1">
      <c r="A577" s="14">
        <v>2025</v>
      </c>
      <c r="B577" s="5"/>
      <c r="C577" s="5"/>
      <c r="D577" s="28"/>
      <c r="E577" s="5"/>
      <c r="F577" s="5"/>
      <c r="G577" s="5"/>
      <c r="H577" s="212"/>
    </row>
    <row r="578" spans="1:8">
      <c r="A578" s="81"/>
      <c r="B578" s="20"/>
      <c r="C578" s="20"/>
      <c r="D578" s="29"/>
      <c r="E578" s="15"/>
      <c r="F578" s="15"/>
      <c r="G578" s="15"/>
      <c r="H578" s="80"/>
    </row>
    <row r="579" spans="1:8">
      <c r="A579" s="81"/>
      <c r="B579" s="20"/>
      <c r="C579" s="20"/>
      <c r="D579" s="29"/>
      <c r="E579" s="79"/>
      <c r="F579" s="79"/>
      <c r="G579" s="15"/>
      <c r="H579" s="80"/>
    </row>
    <row r="580" spans="1:8">
      <c r="A580" s="21"/>
      <c r="B580" s="22"/>
      <c r="C580" s="22"/>
      <c r="D580" s="30"/>
      <c r="E580" s="16"/>
      <c r="F580" s="16"/>
      <c r="G580" s="89"/>
      <c r="H580" s="218"/>
    </row>
    <row r="581" spans="1:8">
      <c r="A581" s="2"/>
      <c r="B581" s="2"/>
      <c r="C581" s="2"/>
      <c r="D581" s="25"/>
      <c r="E581" s="2"/>
      <c r="F581" s="2"/>
      <c r="G581" s="2"/>
    </row>
    <row r="582" spans="1:8">
      <c r="A582" s="10"/>
      <c r="F582" s="1" t="s">
        <v>4</v>
      </c>
      <c r="G582" s="17">
        <v>5340</v>
      </c>
      <c r="H582" s="217"/>
    </row>
    <row r="583" spans="1:8">
      <c r="A583" s="11" t="s">
        <v>2</v>
      </c>
      <c r="B583" s="18" t="s">
        <v>82</v>
      </c>
      <c r="G583" s="5"/>
      <c r="H583" s="5"/>
    </row>
    <row r="584" spans="1:8" ht="5.0999999999999996" customHeight="1" thickBot="1">
      <c r="A584" s="12"/>
      <c r="B584" s="3"/>
      <c r="C584" s="3"/>
      <c r="D584" s="26"/>
      <c r="E584" s="3"/>
      <c r="F584" s="3"/>
      <c r="G584" s="6"/>
      <c r="H584" s="6"/>
    </row>
    <row r="585" spans="1:8" ht="13.8" thickTop="1">
      <c r="A585" s="13" t="s">
        <v>5</v>
      </c>
      <c r="B585" s="9"/>
      <c r="C585" s="9"/>
      <c r="D585" s="9" t="s">
        <v>9</v>
      </c>
      <c r="E585" s="9" t="s">
        <v>8</v>
      </c>
      <c r="F585" s="9" t="s">
        <v>7</v>
      </c>
      <c r="G585" s="7" t="s">
        <v>6</v>
      </c>
      <c r="H585" s="214" t="s">
        <v>404</v>
      </c>
    </row>
    <row r="586" spans="1:8" ht="5.0999999999999996" customHeight="1" thickBot="1">
      <c r="A586" s="12"/>
      <c r="B586" s="6"/>
      <c r="C586" s="6"/>
      <c r="D586" s="27"/>
      <c r="E586" s="6"/>
      <c r="F586" s="6"/>
      <c r="G586" s="6"/>
      <c r="H586" s="213"/>
    </row>
    <row r="587" spans="1:8" ht="13.8" thickTop="1">
      <c r="A587" s="14">
        <v>2025</v>
      </c>
      <c r="B587" s="5"/>
      <c r="C587" s="5"/>
      <c r="D587" s="28"/>
      <c r="E587" s="5"/>
      <c r="F587" s="5"/>
      <c r="G587" s="5"/>
      <c r="H587" s="212"/>
    </row>
    <row r="588" spans="1:8">
      <c r="A588" s="81" t="s">
        <v>10</v>
      </c>
      <c r="B588" s="20">
        <v>30</v>
      </c>
      <c r="C588" s="20" t="s">
        <v>6</v>
      </c>
      <c r="D588" s="29"/>
      <c r="E588" s="15"/>
      <c r="F588" s="15"/>
      <c r="G588" s="15">
        <v>8800</v>
      </c>
      <c r="H588" s="80" t="s">
        <v>405</v>
      </c>
    </row>
    <row r="589" spans="1:8">
      <c r="A589" s="81"/>
      <c r="B589" s="20"/>
      <c r="C589" s="20"/>
      <c r="D589" s="29"/>
      <c r="E589" s="15"/>
      <c r="F589" s="15"/>
      <c r="G589" s="15"/>
      <c r="H589" s="80"/>
    </row>
    <row r="590" spans="1:8">
      <c r="A590" s="34"/>
      <c r="B590" s="20"/>
      <c r="C590" s="20"/>
      <c r="D590" s="29"/>
      <c r="E590" s="15"/>
      <c r="F590" s="15"/>
      <c r="G590" s="15"/>
      <c r="H590" s="80"/>
    </row>
    <row r="591" spans="1:8">
      <c r="A591" s="21"/>
      <c r="B591" s="22"/>
      <c r="C591" s="22"/>
      <c r="D591" s="30"/>
      <c r="E591" s="16"/>
      <c r="F591" s="16"/>
      <c r="G591" s="16"/>
      <c r="H591" s="218"/>
    </row>
    <row r="592" spans="1:8">
      <c r="A592" s="2"/>
      <c r="B592" s="2"/>
      <c r="C592" s="2"/>
      <c r="D592" s="25"/>
      <c r="E592" s="2"/>
      <c r="F592" s="2"/>
      <c r="G592" s="2"/>
    </row>
    <row r="593" spans="1:8">
      <c r="A593" s="10"/>
      <c r="F593" s="1" t="s">
        <v>4</v>
      </c>
      <c r="G593" s="17">
        <v>5350</v>
      </c>
      <c r="H593" s="217"/>
    </row>
    <row r="594" spans="1:8">
      <c r="A594" s="11" t="s">
        <v>2</v>
      </c>
      <c r="B594" s="18" t="s">
        <v>83</v>
      </c>
      <c r="G594" s="5"/>
      <c r="H594" s="5"/>
    </row>
    <row r="595" spans="1:8" ht="5.0999999999999996" customHeight="1" thickBot="1">
      <c r="A595" s="12"/>
      <c r="B595" s="3"/>
      <c r="C595" s="3"/>
      <c r="D595" s="26"/>
      <c r="E595" s="3"/>
      <c r="F595" s="3"/>
      <c r="G595" s="6"/>
      <c r="H595" s="6"/>
    </row>
    <row r="596" spans="1:8" ht="13.8" thickTop="1">
      <c r="A596" s="13" t="s">
        <v>5</v>
      </c>
      <c r="B596" s="9"/>
      <c r="C596" s="9"/>
      <c r="D596" s="9" t="s">
        <v>9</v>
      </c>
      <c r="E596" s="9" t="s">
        <v>8</v>
      </c>
      <c r="F596" s="9" t="s">
        <v>7</v>
      </c>
      <c r="G596" s="7" t="s">
        <v>6</v>
      </c>
      <c r="H596" s="214" t="s">
        <v>404</v>
      </c>
    </row>
    <row r="597" spans="1:8" ht="5.0999999999999996" customHeight="1" thickBot="1">
      <c r="A597" s="12"/>
      <c r="B597" s="6"/>
      <c r="C597" s="6"/>
      <c r="D597" s="27"/>
      <c r="E597" s="6"/>
      <c r="F597" s="6"/>
      <c r="G597" s="6"/>
      <c r="H597" s="213"/>
    </row>
    <row r="598" spans="1:8" ht="13.8" thickTop="1">
      <c r="A598" s="14">
        <v>2025</v>
      </c>
      <c r="B598" s="5"/>
      <c r="C598" s="5"/>
      <c r="D598" s="28"/>
      <c r="E598" s="5"/>
      <c r="F598" s="5"/>
      <c r="G598" s="5"/>
      <c r="H598" s="212"/>
    </row>
    <row r="599" spans="1:8">
      <c r="A599" s="81" t="s">
        <v>10</v>
      </c>
      <c r="B599" s="20">
        <v>30</v>
      </c>
      <c r="C599" s="20" t="s">
        <v>6</v>
      </c>
      <c r="D599" s="29"/>
      <c r="E599" s="15"/>
      <c r="F599" s="15"/>
      <c r="G599" s="15">
        <v>3788.98</v>
      </c>
      <c r="H599" s="80" t="s">
        <v>405</v>
      </c>
    </row>
    <row r="600" spans="1:8">
      <c r="A600" s="81"/>
      <c r="B600" s="20"/>
      <c r="C600" s="20"/>
      <c r="D600" s="29"/>
      <c r="E600" s="15"/>
      <c r="F600" s="15"/>
      <c r="G600" s="15"/>
      <c r="H600" s="80"/>
    </row>
    <row r="601" spans="1:8">
      <c r="A601" s="34"/>
      <c r="B601" s="20"/>
      <c r="C601" s="20"/>
      <c r="D601" s="29"/>
      <c r="E601" s="15"/>
      <c r="F601" s="15"/>
      <c r="G601" s="15"/>
      <c r="H601" s="80"/>
    </row>
    <row r="602" spans="1:8">
      <c r="A602" s="21"/>
      <c r="B602" s="22"/>
      <c r="C602" s="22"/>
      <c r="D602" s="30"/>
      <c r="E602" s="16"/>
      <c r="F602" s="16"/>
      <c r="G602" s="16"/>
      <c r="H602" s="218"/>
    </row>
    <row r="603" spans="1:8">
      <c r="A603" s="2"/>
      <c r="B603" s="2"/>
      <c r="C603" s="2"/>
      <c r="D603" s="25"/>
      <c r="E603" s="2"/>
      <c r="F603" s="2"/>
      <c r="G603" s="2"/>
    </row>
    <row r="604" spans="1:8">
      <c r="A604" s="10"/>
      <c r="F604" s="1" t="s">
        <v>4</v>
      </c>
      <c r="G604" s="17">
        <v>5360</v>
      </c>
      <c r="H604" s="217"/>
    </row>
    <row r="605" spans="1:8">
      <c r="A605" s="11" t="s">
        <v>2</v>
      </c>
      <c r="B605" s="18" t="s">
        <v>84</v>
      </c>
      <c r="G605" s="5"/>
      <c r="H605" s="5"/>
    </row>
    <row r="606" spans="1:8" ht="5.0999999999999996" customHeight="1" thickBot="1">
      <c r="A606" s="12"/>
      <c r="B606" s="3"/>
      <c r="C606" s="3"/>
      <c r="D606" s="26"/>
      <c r="E606" s="3"/>
      <c r="F606" s="3"/>
      <c r="G606" s="6"/>
      <c r="H606" s="6"/>
    </row>
    <row r="607" spans="1:8" ht="13.8" thickTop="1">
      <c r="A607" s="13" t="s">
        <v>5</v>
      </c>
      <c r="B607" s="9"/>
      <c r="C607" s="9"/>
      <c r="D607" s="9" t="s">
        <v>9</v>
      </c>
      <c r="E607" s="9" t="s">
        <v>8</v>
      </c>
      <c r="F607" s="9" t="s">
        <v>7</v>
      </c>
      <c r="G607" s="7" t="s">
        <v>6</v>
      </c>
      <c r="H607" s="214" t="s">
        <v>404</v>
      </c>
    </row>
    <row r="608" spans="1:8" ht="5.0999999999999996" customHeight="1" thickBot="1">
      <c r="A608" s="12"/>
      <c r="B608" s="6"/>
      <c r="C608" s="6"/>
      <c r="D608" s="27"/>
      <c r="E608" s="6"/>
      <c r="F608" s="6"/>
      <c r="G608" s="6"/>
      <c r="H608" s="213"/>
    </row>
    <row r="609" spans="1:8" ht="13.8" thickTop="1">
      <c r="A609" s="14">
        <v>2025</v>
      </c>
      <c r="B609" s="5"/>
      <c r="C609" s="5"/>
      <c r="D609" s="28"/>
      <c r="E609" s="5"/>
      <c r="F609" s="5"/>
      <c r="G609" s="5"/>
      <c r="H609" s="212"/>
    </row>
    <row r="610" spans="1:8">
      <c r="A610" s="81" t="s">
        <v>10</v>
      </c>
      <c r="B610" s="20">
        <v>30</v>
      </c>
      <c r="C610" s="20" t="s">
        <v>6</v>
      </c>
      <c r="D610" s="29"/>
      <c r="E610" s="15"/>
      <c r="F610" s="15"/>
      <c r="G610" s="15">
        <v>28085.14</v>
      </c>
      <c r="H610" s="80" t="s">
        <v>405</v>
      </c>
    </row>
    <row r="611" spans="1:8">
      <c r="A611" s="81"/>
      <c r="B611" s="20"/>
      <c r="C611" s="20"/>
      <c r="D611" s="29"/>
      <c r="E611" s="15"/>
      <c r="F611" s="15"/>
      <c r="G611" s="15"/>
      <c r="H611" s="80"/>
    </row>
    <row r="612" spans="1:8">
      <c r="A612" s="34"/>
      <c r="B612" s="20"/>
      <c r="C612" s="20"/>
      <c r="D612" s="29"/>
      <c r="E612" s="15"/>
      <c r="F612" s="15"/>
      <c r="G612" s="15"/>
      <c r="H612" s="80"/>
    </row>
    <row r="613" spans="1:8">
      <c r="A613" s="21"/>
      <c r="B613" s="22"/>
      <c r="C613" s="22"/>
      <c r="D613" s="30"/>
      <c r="E613" s="16"/>
      <c r="F613" s="16"/>
      <c r="G613" s="16"/>
      <c r="H613" s="218"/>
    </row>
    <row r="614" spans="1:8">
      <c r="A614" s="2"/>
      <c r="B614" s="2"/>
      <c r="C614" s="2"/>
      <c r="D614" s="25"/>
      <c r="E614" s="2"/>
      <c r="F614" s="2"/>
      <c r="G614" s="2"/>
    </row>
    <row r="615" spans="1:8">
      <c r="A615" s="10"/>
      <c r="F615" s="1" t="s">
        <v>4</v>
      </c>
      <c r="G615" s="17">
        <v>5370</v>
      </c>
      <c r="H615" s="217"/>
    </row>
    <row r="616" spans="1:8">
      <c r="A616" s="11" t="s">
        <v>2</v>
      </c>
      <c r="B616" s="18" t="s">
        <v>85</v>
      </c>
      <c r="G616" s="5"/>
      <c r="H616" s="5"/>
    </row>
    <row r="617" spans="1:8" ht="5.0999999999999996" customHeight="1" thickBot="1">
      <c r="A617" s="12"/>
      <c r="B617" s="3"/>
      <c r="C617" s="3"/>
      <c r="D617" s="26"/>
      <c r="E617" s="3"/>
      <c r="F617" s="3"/>
      <c r="G617" s="6"/>
      <c r="H617" s="6"/>
    </row>
    <row r="618" spans="1:8" ht="13.8" thickTop="1">
      <c r="A618" s="13" t="s">
        <v>5</v>
      </c>
      <c r="B618" s="9"/>
      <c r="C618" s="9"/>
      <c r="D618" s="9" t="s">
        <v>9</v>
      </c>
      <c r="E618" s="9" t="s">
        <v>8</v>
      </c>
      <c r="F618" s="9" t="s">
        <v>7</v>
      </c>
      <c r="G618" s="7" t="s">
        <v>6</v>
      </c>
      <c r="H618" s="214" t="s">
        <v>404</v>
      </c>
    </row>
    <row r="619" spans="1:8" ht="5.0999999999999996" customHeight="1" thickBot="1">
      <c r="A619" s="12"/>
      <c r="B619" s="6"/>
      <c r="C619" s="6"/>
      <c r="D619" s="27"/>
      <c r="E619" s="6"/>
      <c r="F619" s="6"/>
      <c r="G619" s="6"/>
      <c r="H619" s="213"/>
    </row>
    <row r="620" spans="1:8" ht="13.8" thickTop="1">
      <c r="A620" s="14">
        <v>2025</v>
      </c>
      <c r="B620" s="5"/>
      <c r="C620" s="5"/>
      <c r="D620" s="28"/>
      <c r="E620" s="5"/>
      <c r="F620" s="5"/>
      <c r="G620" s="5"/>
      <c r="H620" s="212"/>
    </row>
    <row r="621" spans="1:8">
      <c r="A621" s="81" t="s">
        <v>10</v>
      </c>
      <c r="B621" s="20">
        <v>30</v>
      </c>
      <c r="C621" s="20" t="s">
        <v>6</v>
      </c>
      <c r="D621" s="29"/>
      <c r="E621" s="15"/>
      <c r="F621" s="15"/>
      <c r="G621" s="15">
        <v>1500</v>
      </c>
      <c r="H621" s="80" t="s">
        <v>405</v>
      </c>
    </row>
    <row r="622" spans="1:8">
      <c r="A622" s="81"/>
      <c r="B622" s="20"/>
      <c r="C622" s="20"/>
      <c r="D622" s="29"/>
      <c r="E622" s="15"/>
      <c r="F622" s="15"/>
      <c r="G622" s="15"/>
      <c r="H622" s="80"/>
    </row>
    <row r="623" spans="1:8">
      <c r="A623" s="34"/>
      <c r="B623" s="20"/>
      <c r="C623" s="20"/>
      <c r="D623" s="29"/>
      <c r="E623" s="15"/>
      <c r="F623" s="15"/>
      <c r="G623" s="15"/>
      <c r="H623" s="80"/>
    </row>
    <row r="624" spans="1:8">
      <c r="A624" s="21"/>
      <c r="B624" s="22"/>
      <c r="C624" s="22"/>
      <c r="D624" s="30"/>
      <c r="E624" s="16"/>
      <c r="F624" s="16"/>
      <c r="G624" s="16"/>
      <c r="H624" s="218"/>
    </row>
    <row r="625" spans="1:8">
      <c r="A625" s="2"/>
      <c r="B625" s="2"/>
      <c r="C625" s="2"/>
      <c r="D625" s="25"/>
      <c r="E625" s="2"/>
      <c r="F625" s="2"/>
      <c r="G625" s="2"/>
    </row>
    <row r="626" spans="1:8">
      <c r="A626" s="10"/>
      <c r="F626" s="1" t="s">
        <v>4</v>
      </c>
      <c r="G626" s="17">
        <v>5380</v>
      </c>
      <c r="H626" s="217"/>
    </row>
    <row r="627" spans="1:8">
      <c r="A627" s="11" t="s">
        <v>2</v>
      </c>
      <c r="B627" s="18" t="s">
        <v>86</v>
      </c>
      <c r="G627" s="5"/>
      <c r="H627" s="5"/>
    </row>
    <row r="628" spans="1:8" ht="5.0999999999999996" customHeight="1" thickBot="1">
      <c r="A628" s="12"/>
      <c r="B628" s="3"/>
      <c r="C628" s="3"/>
      <c r="D628" s="26"/>
      <c r="E628" s="3"/>
      <c r="F628" s="3"/>
      <c r="G628" s="6"/>
      <c r="H628" s="6"/>
    </row>
    <row r="629" spans="1:8" ht="13.8" thickTop="1">
      <c r="A629" s="13" t="s">
        <v>5</v>
      </c>
      <c r="B629" s="9"/>
      <c r="C629" s="9"/>
      <c r="D629" s="9" t="s">
        <v>9</v>
      </c>
      <c r="E629" s="9" t="s">
        <v>8</v>
      </c>
      <c r="F629" s="9" t="s">
        <v>7</v>
      </c>
      <c r="G629" s="7" t="s">
        <v>6</v>
      </c>
      <c r="H629" s="214" t="s">
        <v>404</v>
      </c>
    </row>
    <row r="630" spans="1:8" ht="5.0999999999999996" customHeight="1" thickBot="1">
      <c r="A630" s="12"/>
      <c r="B630" s="6"/>
      <c r="C630" s="6"/>
      <c r="D630" s="27"/>
      <c r="E630" s="6"/>
      <c r="F630" s="6"/>
      <c r="G630" s="6"/>
      <c r="H630" s="213"/>
    </row>
    <row r="631" spans="1:8" ht="13.8" thickTop="1">
      <c r="A631" s="14">
        <v>2025</v>
      </c>
      <c r="B631" s="5"/>
      <c r="C631" s="5"/>
      <c r="D631" s="28"/>
      <c r="E631" s="5"/>
      <c r="F631" s="5"/>
      <c r="G631" s="5"/>
      <c r="H631" s="212"/>
    </row>
    <row r="632" spans="1:8">
      <c r="A632" s="81" t="s">
        <v>10</v>
      </c>
      <c r="B632" s="20">
        <v>30</v>
      </c>
      <c r="C632" s="20" t="s">
        <v>6</v>
      </c>
      <c r="D632" s="29"/>
      <c r="E632" s="15"/>
      <c r="F632" s="15"/>
      <c r="G632" s="15">
        <v>472</v>
      </c>
      <c r="H632" s="80" t="s">
        <v>405</v>
      </c>
    </row>
    <row r="633" spans="1:8">
      <c r="A633" s="81"/>
      <c r="B633" s="20"/>
      <c r="C633" s="20"/>
      <c r="D633" s="29"/>
      <c r="E633" s="15"/>
      <c r="F633" s="15"/>
      <c r="G633" s="15"/>
      <c r="H633" s="80"/>
    </row>
    <row r="634" spans="1:8">
      <c r="A634" s="34"/>
      <c r="B634" s="20"/>
      <c r="C634" s="20"/>
      <c r="D634" s="29"/>
      <c r="E634" s="15"/>
      <c r="F634" s="15"/>
      <c r="G634" s="15"/>
      <c r="H634" s="80"/>
    </row>
    <row r="635" spans="1:8">
      <c r="A635" s="34"/>
      <c r="B635" s="20"/>
      <c r="C635" s="20"/>
      <c r="D635" s="29"/>
      <c r="E635" s="15"/>
      <c r="F635" s="15"/>
      <c r="G635" s="15"/>
      <c r="H635" s="80"/>
    </row>
    <row r="636" spans="1:8">
      <c r="A636" s="21"/>
      <c r="B636" s="22"/>
      <c r="C636" s="22"/>
      <c r="D636" s="30"/>
      <c r="E636" s="16"/>
      <c r="F636" s="16"/>
      <c r="G636" s="16"/>
      <c r="H636" s="218"/>
    </row>
    <row r="637" spans="1:8">
      <c r="A637" s="2"/>
      <c r="B637" s="2"/>
      <c r="C637" s="2"/>
      <c r="D637" s="25"/>
      <c r="E637" s="2"/>
      <c r="F637" s="2"/>
      <c r="G637" s="2"/>
    </row>
    <row r="638" spans="1:8">
      <c r="A638" s="10"/>
      <c r="F638" s="1" t="s">
        <v>4</v>
      </c>
      <c r="G638" s="17">
        <v>5390</v>
      </c>
      <c r="H638" s="217"/>
    </row>
    <row r="639" spans="1:8">
      <c r="A639" s="11" t="s">
        <v>2</v>
      </c>
      <c r="B639" s="18" t="s">
        <v>87</v>
      </c>
      <c r="G639" s="5"/>
      <c r="H639" s="5"/>
    </row>
    <row r="640" spans="1:8" ht="5.0999999999999996" customHeight="1" thickBot="1">
      <c r="A640" s="12"/>
      <c r="B640" s="3"/>
      <c r="C640" s="3"/>
      <c r="D640" s="26"/>
      <c r="E640" s="3"/>
      <c r="F640" s="3"/>
      <c r="G640" s="6"/>
      <c r="H640" s="6"/>
    </row>
    <row r="641" spans="1:8" ht="13.8" thickTop="1">
      <c r="A641" s="13" t="s">
        <v>5</v>
      </c>
      <c r="B641" s="9"/>
      <c r="C641" s="9"/>
      <c r="D641" s="9" t="s">
        <v>9</v>
      </c>
      <c r="E641" s="9" t="s">
        <v>8</v>
      </c>
      <c r="F641" s="9" t="s">
        <v>7</v>
      </c>
      <c r="G641" s="7" t="s">
        <v>6</v>
      </c>
      <c r="H641" s="214" t="s">
        <v>404</v>
      </c>
    </row>
    <row r="642" spans="1:8" ht="5.0999999999999996" customHeight="1" thickBot="1">
      <c r="A642" s="12"/>
      <c r="B642" s="6"/>
      <c r="C642" s="6"/>
      <c r="D642" s="27"/>
      <c r="E642" s="6"/>
      <c r="F642" s="6"/>
      <c r="G642" s="6"/>
      <c r="H642" s="213"/>
    </row>
    <row r="643" spans="1:8" ht="13.8" thickTop="1">
      <c r="A643" s="14">
        <v>2025</v>
      </c>
      <c r="B643" s="5"/>
      <c r="C643" s="5"/>
      <c r="D643" s="28"/>
      <c r="E643" s="5"/>
      <c r="F643" s="5"/>
      <c r="G643" s="5"/>
      <c r="H643" s="212"/>
    </row>
    <row r="644" spans="1:8">
      <c r="A644" s="34"/>
      <c r="B644" s="20"/>
      <c r="C644" s="20"/>
      <c r="D644" s="29"/>
      <c r="E644" s="15"/>
      <c r="F644" s="15"/>
      <c r="G644" s="15"/>
      <c r="H644" s="80"/>
    </row>
    <row r="645" spans="1:8">
      <c r="A645" s="34"/>
      <c r="B645" s="20"/>
      <c r="C645" s="20"/>
      <c r="D645" s="29"/>
      <c r="E645" s="15"/>
      <c r="F645" s="15"/>
      <c r="G645" s="15"/>
      <c r="H645" s="80"/>
    </row>
    <row r="646" spans="1:8">
      <c r="A646" s="21"/>
      <c r="B646" s="22"/>
      <c r="C646" s="22"/>
      <c r="D646" s="30"/>
      <c r="E646" s="16"/>
      <c r="F646" s="16"/>
      <c r="G646" s="16"/>
      <c r="H646" s="218"/>
    </row>
    <row r="647" spans="1:8">
      <c r="A647" s="2"/>
      <c r="B647" s="2"/>
      <c r="C647" s="2"/>
      <c r="D647" s="25"/>
      <c r="E647" s="2"/>
      <c r="F647" s="2"/>
      <c r="G647" s="2"/>
    </row>
    <row r="648" spans="1:8">
      <c r="A648" s="10"/>
      <c r="F648" s="1" t="s">
        <v>4</v>
      </c>
      <c r="G648" s="17">
        <v>5395</v>
      </c>
      <c r="H648" s="217"/>
    </row>
    <row r="649" spans="1:8">
      <c r="A649" s="11" t="s">
        <v>2</v>
      </c>
      <c r="B649" s="18" t="s">
        <v>88</v>
      </c>
      <c r="G649" s="5"/>
      <c r="H649" s="5"/>
    </row>
    <row r="650" spans="1:8" ht="5.0999999999999996" customHeight="1" thickBot="1">
      <c r="A650" s="12"/>
      <c r="B650" s="3"/>
      <c r="C650" s="3"/>
      <c r="D650" s="26"/>
      <c r="E650" s="3"/>
      <c r="F650" s="3"/>
      <c r="G650" s="6"/>
      <c r="H650" s="6"/>
    </row>
    <row r="651" spans="1:8" ht="13.8" thickTop="1">
      <c r="A651" s="13" t="s">
        <v>5</v>
      </c>
      <c r="B651" s="9"/>
      <c r="C651" s="9"/>
      <c r="D651" s="9" t="s">
        <v>9</v>
      </c>
      <c r="E651" s="9" t="s">
        <v>8</v>
      </c>
      <c r="F651" s="9" t="s">
        <v>7</v>
      </c>
      <c r="G651" s="7" t="s">
        <v>6</v>
      </c>
      <c r="H651" s="214" t="s">
        <v>404</v>
      </c>
    </row>
    <row r="652" spans="1:8" ht="5.0999999999999996" customHeight="1" thickBot="1">
      <c r="A652" s="12"/>
      <c r="B652" s="6"/>
      <c r="C652" s="6"/>
      <c r="D652" s="27"/>
      <c r="E652" s="6"/>
      <c r="F652" s="6"/>
      <c r="G652" s="6"/>
      <c r="H652" s="213"/>
    </row>
    <row r="653" spans="1:8" ht="13.8" thickTop="1">
      <c r="A653" s="14">
        <v>2025</v>
      </c>
      <c r="B653" s="5"/>
      <c r="C653" s="5"/>
      <c r="D653" s="28"/>
      <c r="E653" s="5"/>
      <c r="F653" s="5"/>
      <c r="G653" s="5"/>
      <c r="H653" s="212"/>
    </row>
    <row r="654" spans="1:8">
      <c r="A654" s="34"/>
      <c r="B654" s="20"/>
      <c r="C654" s="20"/>
      <c r="D654" s="29"/>
      <c r="E654" s="15"/>
      <c r="F654" s="15"/>
      <c r="G654" s="15"/>
      <c r="H654" s="80"/>
    </row>
    <row r="655" spans="1:8">
      <c r="A655" s="34"/>
      <c r="B655" s="20"/>
      <c r="C655" s="20"/>
      <c r="D655" s="29"/>
      <c r="E655" s="15"/>
      <c r="F655" s="15"/>
      <c r="G655" s="15"/>
      <c r="H655" s="80"/>
    </row>
    <row r="656" spans="1:8">
      <c r="A656" s="21"/>
      <c r="B656" s="22"/>
      <c r="C656" s="22"/>
      <c r="D656" s="30"/>
      <c r="E656" s="16"/>
      <c r="F656" s="16"/>
      <c r="G656" s="16"/>
      <c r="H656" s="218"/>
    </row>
    <row r="657" spans="1:8">
      <c r="A657" s="2"/>
      <c r="B657" s="2"/>
      <c r="C657" s="2"/>
      <c r="D657" s="25"/>
      <c r="E657" s="2"/>
      <c r="F657" s="2"/>
      <c r="G657" s="2"/>
    </row>
    <row r="658" spans="1:8">
      <c r="A658" s="10"/>
      <c r="F658" s="1" t="s">
        <v>4</v>
      </c>
      <c r="G658" s="17">
        <v>5410</v>
      </c>
      <c r="H658" s="217"/>
    </row>
    <row r="659" spans="1:8">
      <c r="A659" s="11" t="s">
        <v>2</v>
      </c>
      <c r="B659" s="18" t="s">
        <v>89</v>
      </c>
      <c r="G659" s="5"/>
      <c r="H659" s="5"/>
    </row>
    <row r="660" spans="1:8" ht="5.0999999999999996" customHeight="1" thickBot="1">
      <c r="A660" s="12"/>
      <c r="B660" s="3"/>
      <c r="C660" s="3"/>
      <c r="D660" s="26"/>
      <c r="E660" s="3"/>
      <c r="F660" s="3"/>
      <c r="G660" s="6"/>
      <c r="H660" s="6"/>
    </row>
    <row r="661" spans="1:8" ht="13.8" thickTop="1">
      <c r="A661" s="13" t="s">
        <v>5</v>
      </c>
      <c r="B661" s="9"/>
      <c r="C661" s="9"/>
      <c r="D661" s="9" t="s">
        <v>9</v>
      </c>
      <c r="E661" s="9" t="s">
        <v>8</v>
      </c>
      <c r="F661" s="9" t="s">
        <v>7</v>
      </c>
      <c r="G661" s="7" t="s">
        <v>6</v>
      </c>
      <c r="H661" s="214" t="s">
        <v>404</v>
      </c>
    </row>
    <row r="662" spans="1:8" ht="5.0999999999999996" customHeight="1" thickBot="1">
      <c r="A662" s="12"/>
      <c r="B662" s="6"/>
      <c r="C662" s="6"/>
      <c r="D662" s="27"/>
      <c r="E662" s="6"/>
      <c r="F662" s="6"/>
      <c r="G662" s="6"/>
      <c r="H662" s="213"/>
    </row>
    <row r="663" spans="1:8" ht="13.8" thickTop="1">
      <c r="A663" s="14">
        <v>2025</v>
      </c>
      <c r="B663" s="5"/>
      <c r="C663" s="5"/>
      <c r="D663" s="28"/>
      <c r="E663" s="5"/>
      <c r="F663" s="5"/>
      <c r="G663" s="5"/>
      <c r="H663" s="212"/>
    </row>
    <row r="664" spans="1:8">
      <c r="A664" s="81" t="s">
        <v>10</v>
      </c>
      <c r="B664" s="20">
        <v>30</v>
      </c>
      <c r="C664" s="20" t="s">
        <v>6</v>
      </c>
      <c r="D664" s="29"/>
      <c r="E664" s="15"/>
      <c r="F664" s="15"/>
      <c r="G664" s="15">
        <v>40700</v>
      </c>
      <c r="H664" s="80" t="s">
        <v>405</v>
      </c>
    </row>
    <row r="665" spans="1:8">
      <c r="A665" s="81"/>
      <c r="B665" s="20"/>
      <c r="C665" s="20"/>
      <c r="D665" s="29"/>
      <c r="E665" s="15"/>
      <c r="F665" s="15"/>
      <c r="G665" s="15"/>
      <c r="H665" s="80"/>
    </row>
    <row r="666" spans="1:8">
      <c r="A666" s="34"/>
      <c r="B666" s="20"/>
      <c r="C666" s="20"/>
      <c r="D666" s="29"/>
      <c r="E666" s="15"/>
      <c r="F666" s="15"/>
      <c r="G666" s="15"/>
      <c r="H666" s="80"/>
    </row>
    <row r="667" spans="1:8">
      <c r="A667" s="21"/>
      <c r="B667" s="22"/>
      <c r="C667" s="22"/>
      <c r="D667" s="30"/>
      <c r="E667" s="16"/>
      <c r="F667" s="16"/>
      <c r="G667" s="16"/>
      <c r="H667" s="218"/>
    </row>
    <row r="668" spans="1:8">
      <c r="A668" s="2"/>
      <c r="B668" s="2"/>
      <c r="C668" s="2"/>
      <c r="D668" s="25"/>
      <c r="E668" s="2"/>
      <c r="F668" s="2"/>
      <c r="G668" s="2"/>
    </row>
    <row r="669" spans="1:8">
      <c r="A669" s="10"/>
      <c r="F669" s="1" t="s">
        <v>4</v>
      </c>
      <c r="G669" s="17">
        <v>5420</v>
      </c>
      <c r="H669" s="217"/>
    </row>
    <row r="670" spans="1:8">
      <c r="A670" s="11" t="s">
        <v>2</v>
      </c>
      <c r="B670" s="18" t="s">
        <v>90</v>
      </c>
      <c r="G670" s="5"/>
      <c r="H670" s="5"/>
    </row>
    <row r="671" spans="1:8" ht="5.0999999999999996" customHeight="1" thickBot="1">
      <c r="A671" s="12"/>
      <c r="B671" s="3"/>
      <c r="C671" s="3"/>
      <c r="D671" s="26"/>
      <c r="E671" s="3"/>
      <c r="F671" s="3"/>
      <c r="G671" s="6"/>
      <c r="H671" s="6"/>
    </row>
    <row r="672" spans="1:8" ht="13.8" thickTop="1">
      <c r="A672" s="13" t="s">
        <v>5</v>
      </c>
      <c r="B672" s="9"/>
      <c r="C672" s="9"/>
      <c r="D672" s="9" t="s">
        <v>9</v>
      </c>
      <c r="E672" s="9" t="s">
        <v>8</v>
      </c>
      <c r="F672" s="9" t="s">
        <v>7</v>
      </c>
      <c r="G672" s="7" t="s">
        <v>6</v>
      </c>
      <c r="H672" s="214" t="s">
        <v>404</v>
      </c>
    </row>
    <row r="673" spans="1:8" ht="5.0999999999999996" customHeight="1" thickBot="1">
      <c r="A673" s="12"/>
      <c r="B673" s="6"/>
      <c r="C673" s="6"/>
      <c r="D673" s="27"/>
      <c r="E673" s="6"/>
      <c r="F673" s="6"/>
      <c r="G673" s="6"/>
      <c r="H673" s="213"/>
    </row>
    <row r="674" spans="1:8" ht="13.8" thickTop="1">
      <c r="A674" s="14">
        <v>2025</v>
      </c>
      <c r="B674" s="5"/>
      <c r="C674" s="5"/>
      <c r="D674" s="28"/>
      <c r="E674" s="5"/>
      <c r="F674" s="5"/>
      <c r="G674" s="5"/>
      <c r="H674" s="212"/>
    </row>
    <row r="675" spans="1:8">
      <c r="A675" s="81" t="s">
        <v>10</v>
      </c>
      <c r="B675" s="20">
        <v>30</v>
      </c>
      <c r="C675" s="20" t="s">
        <v>6</v>
      </c>
      <c r="D675" s="29"/>
      <c r="E675" s="15"/>
      <c r="F675" s="15"/>
      <c r="G675" s="15">
        <v>5178.05</v>
      </c>
      <c r="H675" s="80" t="s">
        <v>405</v>
      </c>
    </row>
    <row r="676" spans="1:8">
      <c r="A676" s="81"/>
      <c r="B676" s="20"/>
      <c r="C676" s="20"/>
      <c r="D676" s="29"/>
      <c r="E676" s="15"/>
      <c r="F676" s="15"/>
      <c r="G676" s="15"/>
      <c r="H676" s="80"/>
    </row>
    <row r="677" spans="1:8">
      <c r="A677" s="34"/>
      <c r="B677" s="20"/>
      <c r="C677" s="20"/>
      <c r="D677" s="29"/>
      <c r="E677" s="15"/>
      <c r="F677" s="15"/>
      <c r="G677" s="15"/>
      <c r="H677" s="80"/>
    </row>
    <row r="678" spans="1:8">
      <c r="A678" s="21"/>
      <c r="B678" s="22"/>
      <c r="C678" s="22"/>
      <c r="D678" s="30"/>
      <c r="E678" s="16"/>
      <c r="F678" s="16"/>
      <c r="G678" s="16"/>
      <c r="H678" s="218"/>
    </row>
    <row r="679" spans="1:8" hidden="1">
      <c r="A679" s="2"/>
      <c r="B679" s="2"/>
      <c r="C679" s="2"/>
      <c r="D679" s="25"/>
      <c r="E679" s="2"/>
      <c r="F679" s="2"/>
      <c r="G679" s="2"/>
    </row>
    <row r="680" spans="1:8" hidden="1">
      <c r="A680" s="10"/>
      <c r="F680" s="1" t="s">
        <v>4</v>
      </c>
      <c r="G680" s="17">
        <v>5425</v>
      </c>
    </row>
    <row r="681" spans="1:8" hidden="1">
      <c r="A681" s="11" t="s">
        <v>2</v>
      </c>
      <c r="B681" s="18"/>
      <c r="G681" s="5"/>
    </row>
    <row r="682" spans="1:8" ht="5.0999999999999996" hidden="1" customHeight="1" thickBot="1">
      <c r="A682" s="12"/>
      <c r="B682" s="3"/>
      <c r="C682" s="3"/>
      <c r="D682" s="26"/>
      <c r="E682" s="3"/>
      <c r="F682" s="3"/>
      <c r="G682" s="6"/>
    </row>
    <row r="683" spans="1:8" ht="13.8" hidden="1" thickTop="1">
      <c r="A683" s="13" t="s">
        <v>5</v>
      </c>
      <c r="B683" s="9"/>
      <c r="C683" s="9"/>
      <c r="D683" s="9" t="s">
        <v>9</v>
      </c>
      <c r="E683" s="9" t="s">
        <v>8</v>
      </c>
      <c r="F683" s="9" t="s">
        <v>7</v>
      </c>
      <c r="G683" s="7" t="s">
        <v>6</v>
      </c>
    </row>
    <row r="684" spans="1:8" ht="5.0999999999999996" hidden="1" customHeight="1" thickBot="1">
      <c r="A684" s="12"/>
      <c r="B684" s="6"/>
      <c r="C684" s="6"/>
      <c r="D684" s="27"/>
      <c r="E684" s="6"/>
      <c r="F684" s="6"/>
      <c r="G684" s="6"/>
    </row>
    <row r="685" spans="1:8" ht="13.8" hidden="1" thickTop="1">
      <c r="A685" s="14">
        <v>2025</v>
      </c>
      <c r="B685" s="5"/>
      <c r="C685" s="5"/>
      <c r="D685" s="28"/>
      <c r="E685" s="5"/>
      <c r="F685" s="5"/>
      <c r="G685" s="5"/>
    </row>
    <row r="686" spans="1:8" hidden="1">
      <c r="A686" s="81"/>
      <c r="B686" s="20"/>
      <c r="C686" s="20"/>
      <c r="D686" s="29"/>
      <c r="E686" s="15"/>
      <c r="F686" s="15"/>
      <c r="G686" s="15"/>
    </row>
    <row r="687" spans="1:8" hidden="1">
      <c r="A687" s="81"/>
      <c r="B687" s="20"/>
      <c r="C687" s="20"/>
      <c r="D687" s="29"/>
      <c r="E687" s="15"/>
      <c r="F687" s="15"/>
      <c r="G687" s="15"/>
    </row>
    <row r="688" spans="1:8" hidden="1">
      <c r="A688" s="81"/>
      <c r="B688" s="20"/>
      <c r="C688" s="20"/>
      <c r="D688" s="29"/>
      <c r="E688" s="15"/>
      <c r="F688" s="15"/>
      <c r="G688" s="15"/>
    </row>
    <row r="689" spans="1:8" hidden="1">
      <c r="A689" s="81"/>
      <c r="B689" s="20"/>
      <c r="C689" s="20"/>
      <c r="D689" s="29"/>
      <c r="E689" s="15"/>
      <c r="F689" s="15"/>
      <c r="G689" s="15"/>
    </row>
    <row r="690" spans="1:8" hidden="1">
      <c r="A690" s="21"/>
      <c r="B690" s="22"/>
      <c r="C690" s="22"/>
      <c r="D690" s="30"/>
      <c r="E690" s="16"/>
      <c r="F690" s="16"/>
      <c r="G690" s="16"/>
    </row>
    <row r="691" spans="1:8">
      <c r="A691" s="2"/>
      <c r="B691" s="2"/>
      <c r="C691" s="2"/>
      <c r="D691" s="25"/>
      <c r="E691" s="2"/>
      <c r="F691" s="2"/>
      <c r="G691" s="2"/>
    </row>
    <row r="692" spans="1:8">
      <c r="A692" s="10"/>
      <c r="F692" s="1" t="s">
        <v>4</v>
      </c>
      <c r="G692" s="17">
        <v>5430</v>
      </c>
      <c r="H692" s="217"/>
    </row>
    <row r="693" spans="1:8">
      <c r="A693" s="11" t="s">
        <v>2</v>
      </c>
      <c r="B693" s="18" t="s">
        <v>91</v>
      </c>
      <c r="G693" s="5"/>
      <c r="H693" s="5"/>
    </row>
    <row r="694" spans="1:8" ht="5.0999999999999996" customHeight="1" thickBot="1">
      <c r="A694" s="12"/>
      <c r="B694" s="3"/>
      <c r="C694" s="3"/>
      <c r="D694" s="26"/>
      <c r="E694" s="3"/>
      <c r="F694" s="3"/>
      <c r="G694" s="6"/>
      <c r="H694" s="6"/>
    </row>
    <row r="695" spans="1:8" ht="13.8" thickTop="1">
      <c r="A695" s="13" t="s">
        <v>5</v>
      </c>
      <c r="B695" s="9"/>
      <c r="C695" s="9"/>
      <c r="D695" s="9" t="s">
        <v>9</v>
      </c>
      <c r="E695" s="9" t="s">
        <v>8</v>
      </c>
      <c r="F695" s="9" t="s">
        <v>7</v>
      </c>
      <c r="G695" s="7" t="s">
        <v>6</v>
      </c>
      <c r="H695" s="214" t="s">
        <v>404</v>
      </c>
    </row>
    <row r="696" spans="1:8" ht="5.0999999999999996" customHeight="1" thickBot="1">
      <c r="A696" s="12"/>
      <c r="B696" s="6"/>
      <c r="C696" s="6"/>
      <c r="D696" s="27"/>
      <c r="E696" s="6"/>
      <c r="F696" s="6"/>
      <c r="G696" s="6"/>
      <c r="H696" s="213"/>
    </row>
    <row r="697" spans="1:8" ht="13.8" thickTop="1">
      <c r="A697" s="14">
        <v>2025</v>
      </c>
      <c r="B697" s="5"/>
      <c r="C697" s="5"/>
      <c r="D697" s="28"/>
      <c r="E697" s="5"/>
      <c r="F697" s="5"/>
      <c r="G697" s="5"/>
      <c r="H697" s="212"/>
    </row>
    <row r="698" spans="1:8">
      <c r="A698" s="34"/>
      <c r="B698" s="20"/>
      <c r="C698" s="20"/>
      <c r="D698" s="29"/>
      <c r="E698" s="15"/>
      <c r="F698" s="15"/>
      <c r="G698" s="15"/>
      <c r="H698" s="80"/>
    </row>
    <row r="699" spans="1:8">
      <c r="A699" s="34"/>
      <c r="B699" s="20"/>
      <c r="C699" s="20"/>
      <c r="D699" s="29"/>
      <c r="E699" s="15"/>
      <c r="F699" s="15"/>
      <c r="G699" s="15"/>
      <c r="H699" s="80"/>
    </row>
    <row r="700" spans="1:8">
      <c r="A700" s="21"/>
      <c r="B700" s="22"/>
      <c r="C700" s="22"/>
      <c r="D700" s="30"/>
      <c r="E700" s="16"/>
      <c r="F700" s="16"/>
      <c r="G700" s="16"/>
      <c r="H700" s="218"/>
    </row>
    <row r="701" spans="1:8">
      <c r="A701" s="2"/>
      <c r="B701" s="2"/>
      <c r="C701" s="2"/>
      <c r="D701" s="25"/>
      <c r="E701" s="2"/>
      <c r="F701" s="2"/>
      <c r="G701" s="2"/>
    </row>
    <row r="702" spans="1:8">
      <c r="A702" s="10"/>
      <c r="F702" s="1" t="s">
        <v>4</v>
      </c>
      <c r="G702" s="17">
        <v>5440</v>
      </c>
      <c r="H702" s="217"/>
    </row>
    <row r="703" spans="1:8">
      <c r="A703" s="11" t="s">
        <v>2</v>
      </c>
      <c r="B703" s="18" t="s">
        <v>92</v>
      </c>
      <c r="G703" s="5"/>
      <c r="H703" s="5"/>
    </row>
    <row r="704" spans="1:8" ht="5.0999999999999996" customHeight="1" thickBot="1">
      <c r="A704" s="12"/>
      <c r="B704" s="3"/>
      <c r="C704" s="3"/>
      <c r="D704" s="26"/>
      <c r="E704" s="3"/>
      <c r="F704" s="3"/>
      <c r="G704" s="6"/>
      <c r="H704" s="6"/>
    </row>
    <row r="705" spans="1:8" ht="13.8" thickTop="1">
      <c r="A705" s="13" t="s">
        <v>5</v>
      </c>
      <c r="B705" s="9"/>
      <c r="C705" s="9"/>
      <c r="D705" s="9" t="s">
        <v>9</v>
      </c>
      <c r="E705" s="9" t="s">
        <v>8</v>
      </c>
      <c r="F705" s="9" t="s">
        <v>7</v>
      </c>
      <c r="G705" s="7" t="s">
        <v>6</v>
      </c>
      <c r="H705" s="214" t="s">
        <v>404</v>
      </c>
    </row>
    <row r="706" spans="1:8" ht="5.0999999999999996" customHeight="1" thickBot="1">
      <c r="A706" s="12"/>
      <c r="B706" s="6"/>
      <c r="C706" s="6"/>
      <c r="D706" s="27"/>
      <c r="E706" s="6"/>
      <c r="F706" s="6"/>
      <c r="G706" s="6"/>
      <c r="H706" s="213"/>
    </row>
    <row r="707" spans="1:8" ht="13.8" thickTop="1">
      <c r="A707" s="14">
        <v>2025</v>
      </c>
      <c r="B707" s="5"/>
      <c r="C707" s="5"/>
      <c r="D707" s="28"/>
      <c r="E707" s="5"/>
      <c r="F707" s="5"/>
      <c r="G707" s="5"/>
      <c r="H707" s="212"/>
    </row>
    <row r="708" spans="1:8">
      <c r="A708" s="81" t="s">
        <v>10</v>
      </c>
      <c r="B708" s="20">
        <v>30</v>
      </c>
      <c r="C708" s="20" t="s">
        <v>6</v>
      </c>
      <c r="D708" s="29"/>
      <c r="E708" s="15"/>
      <c r="F708" s="15"/>
      <c r="G708" s="15">
        <v>4467.22</v>
      </c>
      <c r="H708" s="80" t="s">
        <v>405</v>
      </c>
    </row>
    <row r="709" spans="1:8">
      <c r="A709" s="81"/>
      <c r="B709" s="20"/>
      <c r="C709" s="20"/>
      <c r="D709" s="29"/>
      <c r="E709" s="15"/>
      <c r="F709" s="15"/>
      <c r="G709" s="15"/>
      <c r="H709" s="80"/>
    </row>
    <row r="710" spans="1:8">
      <c r="A710" s="34"/>
      <c r="B710" s="20"/>
      <c r="C710" s="20"/>
      <c r="D710" s="29"/>
      <c r="E710" s="15"/>
      <c r="F710" s="15"/>
      <c r="G710" s="15"/>
      <c r="H710" s="80"/>
    </row>
    <row r="711" spans="1:8">
      <c r="A711" s="34"/>
      <c r="B711" s="20"/>
      <c r="C711" s="20"/>
      <c r="D711" s="29"/>
      <c r="E711" s="15"/>
      <c r="F711" s="15"/>
      <c r="G711" s="15"/>
      <c r="H711" s="80"/>
    </row>
    <row r="712" spans="1:8">
      <c r="A712" s="21"/>
      <c r="B712" s="22"/>
      <c r="C712" s="22"/>
      <c r="D712" s="30"/>
      <c r="E712" s="16"/>
      <c r="F712" s="16"/>
      <c r="G712" s="16"/>
      <c r="H712" s="218"/>
    </row>
    <row r="713" spans="1:8">
      <c r="A713" s="2"/>
      <c r="B713" s="2"/>
      <c r="C713" s="2"/>
      <c r="D713" s="25"/>
      <c r="E713" s="2"/>
      <c r="F713" s="2"/>
      <c r="G713" s="2"/>
    </row>
    <row r="714" spans="1:8">
      <c r="A714" s="10"/>
      <c r="F714" s="1" t="s">
        <v>4</v>
      </c>
      <c r="G714" s="17">
        <v>5470</v>
      </c>
      <c r="H714" s="217"/>
    </row>
    <row r="715" spans="1:8">
      <c r="A715" s="11" t="s">
        <v>2</v>
      </c>
      <c r="B715" s="18" t="s">
        <v>93</v>
      </c>
      <c r="G715" s="5"/>
      <c r="H715" s="5"/>
    </row>
    <row r="716" spans="1:8" ht="5.0999999999999996" customHeight="1" thickBot="1">
      <c r="A716" s="12"/>
      <c r="B716" s="3"/>
      <c r="C716" s="3"/>
      <c r="D716" s="26"/>
      <c r="E716" s="3"/>
      <c r="F716" s="3"/>
      <c r="G716" s="6"/>
      <c r="H716" s="6"/>
    </row>
    <row r="717" spans="1:8" ht="13.8" thickTop="1">
      <c r="A717" s="13" t="s">
        <v>5</v>
      </c>
      <c r="B717" s="9"/>
      <c r="C717" s="9"/>
      <c r="D717" s="9" t="s">
        <v>9</v>
      </c>
      <c r="E717" s="9" t="s">
        <v>8</v>
      </c>
      <c r="F717" s="9" t="s">
        <v>7</v>
      </c>
      <c r="G717" s="7" t="s">
        <v>6</v>
      </c>
      <c r="H717" s="214" t="s">
        <v>404</v>
      </c>
    </row>
    <row r="718" spans="1:8" ht="5.0999999999999996" customHeight="1" thickBot="1">
      <c r="A718" s="12"/>
      <c r="B718" s="6"/>
      <c r="C718" s="6"/>
      <c r="D718" s="27"/>
      <c r="E718" s="6"/>
      <c r="F718" s="6"/>
      <c r="G718" s="6"/>
      <c r="H718" s="213"/>
    </row>
    <row r="719" spans="1:8" ht="13.8" thickTop="1">
      <c r="A719" s="14">
        <v>2025</v>
      </c>
      <c r="B719" s="5"/>
      <c r="C719" s="5"/>
      <c r="D719" s="28"/>
      <c r="E719" s="5"/>
      <c r="F719" s="5"/>
      <c r="G719" s="5"/>
      <c r="H719" s="212"/>
    </row>
    <row r="720" spans="1:8">
      <c r="A720" s="81" t="s">
        <v>10</v>
      </c>
      <c r="B720" s="20">
        <v>30</v>
      </c>
      <c r="C720" s="20" t="s">
        <v>6</v>
      </c>
      <c r="D720" s="29"/>
      <c r="E720" s="15"/>
      <c r="F720" s="15"/>
      <c r="G720" s="15">
        <v>500</v>
      </c>
      <c r="H720" s="80" t="s">
        <v>405</v>
      </c>
    </row>
    <row r="721" spans="1:8">
      <c r="A721" s="81"/>
      <c r="B721" s="20"/>
      <c r="C721" s="20"/>
      <c r="D721" s="29"/>
      <c r="E721" s="15"/>
      <c r="F721" s="15"/>
      <c r="G721" s="15"/>
      <c r="H721" s="80"/>
    </row>
    <row r="722" spans="1:8">
      <c r="A722" s="34"/>
      <c r="B722" s="20"/>
      <c r="C722" s="20"/>
      <c r="D722" s="29"/>
      <c r="E722" s="15"/>
      <c r="F722" s="15"/>
      <c r="G722" s="15"/>
      <c r="H722" s="80"/>
    </row>
    <row r="723" spans="1:8">
      <c r="A723" s="21"/>
      <c r="B723" s="22"/>
      <c r="C723" s="22"/>
      <c r="D723" s="30"/>
      <c r="E723" s="16"/>
      <c r="F723" s="16"/>
      <c r="G723" s="16"/>
      <c r="H723" s="218"/>
    </row>
    <row r="724" spans="1:8">
      <c r="A724" s="2"/>
      <c r="B724" s="2"/>
      <c r="C724" s="2"/>
      <c r="D724" s="25"/>
      <c r="E724" s="2"/>
      <c r="F724" s="2"/>
      <c r="G724" s="2"/>
    </row>
    <row r="725" spans="1:8">
      <c r="A725" s="10"/>
      <c r="F725" s="1" t="s">
        <v>4</v>
      </c>
      <c r="G725" s="17">
        <v>5475</v>
      </c>
      <c r="H725" s="217"/>
    </row>
    <row r="726" spans="1:8">
      <c r="A726" s="11" t="s">
        <v>2</v>
      </c>
      <c r="B726" s="18" t="s">
        <v>94</v>
      </c>
      <c r="G726" s="5"/>
      <c r="H726" s="5"/>
    </row>
    <row r="727" spans="1:8" ht="5.0999999999999996" customHeight="1" thickBot="1">
      <c r="A727" s="12"/>
      <c r="B727" s="3"/>
      <c r="C727" s="3"/>
      <c r="D727" s="26"/>
      <c r="E727" s="3"/>
      <c r="F727" s="3"/>
      <c r="G727" s="6"/>
      <c r="H727" s="6"/>
    </row>
    <row r="728" spans="1:8" ht="13.8" thickTop="1">
      <c r="A728" s="13" t="s">
        <v>5</v>
      </c>
      <c r="B728" s="9"/>
      <c r="C728" s="9"/>
      <c r="D728" s="9" t="s">
        <v>9</v>
      </c>
      <c r="E728" s="9" t="s">
        <v>8</v>
      </c>
      <c r="F728" s="9" t="s">
        <v>7</v>
      </c>
      <c r="G728" s="7" t="s">
        <v>6</v>
      </c>
      <c r="H728" s="214" t="s">
        <v>404</v>
      </c>
    </row>
    <row r="729" spans="1:8" ht="5.0999999999999996" customHeight="1" thickBot="1">
      <c r="A729" s="12"/>
      <c r="B729" s="6"/>
      <c r="C729" s="6"/>
      <c r="D729" s="27"/>
      <c r="E729" s="6"/>
      <c r="F729" s="6"/>
      <c r="G729" s="6"/>
      <c r="H729" s="213"/>
    </row>
    <row r="730" spans="1:8" ht="13.8" thickTop="1">
      <c r="A730" s="14">
        <v>2025</v>
      </c>
      <c r="B730" s="5"/>
      <c r="C730" s="5"/>
      <c r="D730" s="28"/>
      <c r="E730" s="5"/>
      <c r="F730" s="5"/>
      <c r="G730" s="5"/>
      <c r="H730" s="212"/>
    </row>
    <row r="731" spans="1:8">
      <c r="A731" s="34"/>
      <c r="B731" s="20"/>
      <c r="C731" s="20"/>
      <c r="D731" s="29"/>
      <c r="E731" s="15"/>
      <c r="F731" s="15"/>
      <c r="G731" s="15"/>
      <c r="H731" s="80"/>
    </row>
    <row r="732" spans="1:8">
      <c r="A732" s="34"/>
      <c r="B732" s="20"/>
      <c r="C732" s="20"/>
      <c r="D732" s="29"/>
      <c r="E732" s="15"/>
      <c r="F732" s="15"/>
      <c r="G732" s="15"/>
      <c r="H732" s="80"/>
    </row>
    <row r="733" spans="1:8">
      <c r="A733" s="21"/>
      <c r="B733" s="22"/>
      <c r="C733" s="22"/>
      <c r="D733" s="30"/>
      <c r="E733" s="16"/>
      <c r="F733" s="16"/>
      <c r="G733" s="16"/>
      <c r="H733" s="218"/>
    </row>
    <row r="734" spans="1:8">
      <c r="A734" s="2"/>
      <c r="B734" s="2"/>
      <c r="C734" s="2"/>
      <c r="D734" s="25"/>
      <c r="E734" s="2"/>
      <c r="F734" s="2"/>
      <c r="G734" s="2"/>
    </row>
    <row r="735" spans="1:8">
      <c r="A735" s="10"/>
      <c r="F735" s="1" t="s">
        <v>4</v>
      </c>
      <c r="G735" s="17">
        <v>5480</v>
      </c>
      <c r="H735" s="217"/>
    </row>
    <row r="736" spans="1:8">
      <c r="A736" s="11" t="s">
        <v>2</v>
      </c>
      <c r="B736" s="18" t="s">
        <v>95</v>
      </c>
      <c r="G736" s="5"/>
      <c r="H736" s="5"/>
    </row>
    <row r="737" spans="1:8" ht="5.0999999999999996" customHeight="1" thickBot="1">
      <c r="A737" s="12"/>
      <c r="B737" s="3"/>
      <c r="C737" s="3"/>
      <c r="D737" s="26"/>
      <c r="E737" s="3"/>
      <c r="F737" s="3"/>
      <c r="G737" s="6"/>
      <c r="H737" s="6"/>
    </row>
    <row r="738" spans="1:8" ht="13.8" thickTop="1">
      <c r="A738" s="13" t="s">
        <v>5</v>
      </c>
      <c r="B738" s="9"/>
      <c r="C738" s="9"/>
      <c r="D738" s="9" t="s">
        <v>9</v>
      </c>
      <c r="E738" s="9" t="s">
        <v>8</v>
      </c>
      <c r="F738" s="9" t="s">
        <v>7</v>
      </c>
      <c r="G738" s="7" t="s">
        <v>6</v>
      </c>
      <c r="H738" s="214" t="s">
        <v>404</v>
      </c>
    </row>
    <row r="739" spans="1:8" ht="5.0999999999999996" customHeight="1" thickBot="1">
      <c r="A739" s="12"/>
      <c r="B739" s="6"/>
      <c r="C739" s="6"/>
      <c r="D739" s="27"/>
      <c r="E739" s="6"/>
      <c r="F739" s="6"/>
      <c r="G739" s="6"/>
      <c r="H739" s="213"/>
    </row>
    <row r="740" spans="1:8" ht="13.8" thickTop="1">
      <c r="A740" s="14">
        <v>2025</v>
      </c>
      <c r="B740" s="5"/>
      <c r="C740" s="5"/>
      <c r="D740" s="28"/>
      <c r="E740" s="5"/>
      <c r="F740" s="5"/>
      <c r="G740" s="5"/>
      <c r="H740" s="212"/>
    </row>
    <row r="741" spans="1:8">
      <c r="A741" s="81" t="s">
        <v>10</v>
      </c>
      <c r="B741" s="20">
        <v>30</v>
      </c>
      <c r="C741" s="20" t="s">
        <v>6</v>
      </c>
      <c r="D741" s="29"/>
      <c r="E741" s="15"/>
      <c r="F741" s="15"/>
      <c r="G741" s="15">
        <v>250</v>
      </c>
      <c r="H741" s="80" t="s">
        <v>405</v>
      </c>
    </row>
    <row r="742" spans="1:8">
      <c r="A742" s="81"/>
      <c r="B742" s="20"/>
      <c r="C742" s="20"/>
      <c r="D742" s="29"/>
      <c r="E742" s="15"/>
      <c r="F742" s="15"/>
      <c r="G742" s="15"/>
      <c r="H742" s="80"/>
    </row>
    <row r="743" spans="1:8">
      <c r="A743" s="34"/>
      <c r="B743" s="20"/>
      <c r="C743" s="20"/>
      <c r="D743" s="29"/>
      <c r="E743" s="15"/>
      <c r="F743" s="15"/>
      <c r="G743" s="15"/>
      <c r="H743" s="80"/>
    </row>
    <row r="744" spans="1:8">
      <c r="A744" s="21"/>
      <c r="B744" s="22"/>
      <c r="C744" s="22"/>
      <c r="D744" s="30"/>
      <c r="E744" s="16"/>
      <c r="F744" s="16"/>
      <c r="G744" s="16"/>
      <c r="H744" s="218"/>
    </row>
    <row r="745" spans="1:8">
      <c r="A745" s="2"/>
      <c r="B745" s="2"/>
      <c r="C745" s="2"/>
      <c r="D745" s="25"/>
      <c r="E745" s="2"/>
      <c r="F745" s="2"/>
      <c r="G745" s="2"/>
    </row>
    <row r="746" spans="1:8">
      <c r="A746" s="10"/>
      <c r="F746" s="1" t="s">
        <v>4</v>
      </c>
      <c r="G746" s="17">
        <v>5490</v>
      </c>
      <c r="H746" s="217"/>
    </row>
    <row r="747" spans="1:8">
      <c r="A747" s="11" t="s">
        <v>2</v>
      </c>
      <c r="B747" s="18" t="s">
        <v>87</v>
      </c>
      <c r="G747" s="5"/>
      <c r="H747" s="5"/>
    </row>
    <row r="748" spans="1:8" ht="5.0999999999999996" customHeight="1" thickBot="1">
      <c r="A748" s="12"/>
      <c r="B748" s="3"/>
      <c r="C748" s="3"/>
      <c r="D748" s="26"/>
      <c r="E748" s="3"/>
      <c r="F748" s="3"/>
      <c r="G748" s="6"/>
      <c r="H748" s="6"/>
    </row>
    <row r="749" spans="1:8" ht="13.8" thickTop="1">
      <c r="A749" s="13" t="s">
        <v>5</v>
      </c>
      <c r="B749" s="9"/>
      <c r="C749" s="9"/>
      <c r="D749" s="9" t="s">
        <v>9</v>
      </c>
      <c r="E749" s="9" t="s">
        <v>8</v>
      </c>
      <c r="F749" s="9" t="s">
        <v>7</v>
      </c>
      <c r="G749" s="7" t="s">
        <v>6</v>
      </c>
      <c r="H749" s="214" t="s">
        <v>404</v>
      </c>
    </row>
    <row r="750" spans="1:8" ht="5.0999999999999996" customHeight="1" thickBot="1">
      <c r="A750" s="12"/>
      <c r="B750" s="6"/>
      <c r="C750" s="6"/>
      <c r="D750" s="27"/>
      <c r="E750" s="6"/>
      <c r="F750" s="6"/>
      <c r="G750" s="6"/>
      <c r="H750" s="213"/>
    </row>
    <row r="751" spans="1:8" ht="13.8" thickTop="1">
      <c r="A751" s="14">
        <v>2025</v>
      </c>
      <c r="B751" s="5"/>
      <c r="C751" s="5"/>
      <c r="D751" s="28"/>
      <c r="E751" s="5"/>
      <c r="F751" s="5"/>
      <c r="G751" s="5"/>
      <c r="H751" s="212"/>
    </row>
    <row r="752" spans="1:8">
      <c r="A752" s="34"/>
      <c r="B752" s="20"/>
      <c r="C752" s="20"/>
      <c r="D752" s="29"/>
      <c r="E752" s="15"/>
      <c r="F752" s="15"/>
      <c r="G752" s="15"/>
      <c r="H752" s="80"/>
    </row>
    <row r="753" spans="1:8">
      <c r="A753" s="34"/>
      <c r="B753" s="20"/>
      <c r="C753" s="20"/>
      <c r="D753" s="29"/>
      <c r="E753" s="15"/>
      <c r="F753" s="15"/>
      <c r="G753" s="15"/>
      <c r="H753" s="80"/>
    </row>
    <row r="754" spans="1:8">
      <c r="A754" s="21"/>
      <c r="B754" s="22"/>
      <c r="C754" s="22"/>
      <c r="D754" s="30"/>
      <c r="E754" s="16"/>
      <c r="F754" s="16"/>
      <c r="G754" s="16"/>
      <c r="H754" s="218"/>
    </row>
    <row r="755" spans="1:8">
      <c r="A755" s="2"/>
      <c r="B755" s="2"/>
      <c r="C755" s="2"/>
      <c r="D755" s="25"/>
      <c r="E755" s="2"/>
      <c r="F755" s="2"/>
      <c r="G755" s="2"/>
    </row>
    <row r="756" spans="1:8">
      <c r="A756" s="10"/>
      <c r="F756" s="1" t="s">
        <v>4</v>
      </c>
      <c r="G756" s="17">
        <v>5495</v>
      </c>
      <c r="H756" s="217"/>
    </row>
    <row r="757" spans="1:8">
      <c r="A757" s="11" t="s">
        <v>2</v>
      </c>
      <c r="B757" s="18" t="s">
        <v>96</v>
      </c>
      <c r="G757" s="5"/>
      <c r="H757" s="5"/>
    </row>
    <row r="758" spans="1:8" ht="5.0999999999999996" customHeight="1" thickBot="1">
      <c r="A758" s="12"/>
      <c r="B758" s="3"/>
      <c r="C758" s="3"/>
      <c r="D758" s="26"/>
      <c r="E758" s="3"/>
      <c r="F758" s="3"/>
      <c r="G758" s="6"/>
      <c r="H758" s="6"/>
    </row>
    <row r="759" spans="1:8" ht="13.8" thickTop="1">
      <c r="A759" s="13" t="s">
        <v>5</v>
      </c>
      <c r="B759" s="9"/>
      <c r="C759" s="9"/>
      <c r="D759" s="9" t="s">
        <v>9</v>
      </c>
      <c r="E759" s="9" t="s">
        <v>8</v>
      </c>
      <c r="F759" s="9" t="s">
        <v>7</v>
      </c>
      <c r="G759" s="7" t="s">
        <v>6</v>
      </c>
      <c r="H759" s="214" t="s">
        <v>404</v>
      </c>
    </row>
    <row r="760" spans="1:8" ht="5.0999999999999996" customHeight="1" thickBot="1">
      <c r="A760" s="12"/>
      <c r="B760" s="6"/>
      <c r="C760" s="6"/>
      <c r="D760" s="27"/>
      <c r="E760" s="6"/>
      <c r="F760" s="6"/>
      <c r="G760" s="6"/>
      <c r="H760" s="213"/>
    </row>
    <row r="761" spans="1:8" ht="13.8" thickTop="1">
      <c r="A761" s="14">
        <v>2025</v>
      </c>
      <c r="B761" s="5"/>
      <c r="C761" s="5"/>
      <c r="D761" s="28"/>
      <c r="E761" s="5"/>
      <c r="F761" s="5"/>
      <c r="G761" s="5"/>
      <c r="H761" s="212"/>
    </row>
    <row r="762" spans="1:8">
      <c r="A762" s="34"/>
      <c r="B762" s="20"/>
      <c r="C762" s="20"/>
      <c r="D762" s="29"/>
      <c r="E762" s="15"/>
      <c r="F762" s="15"/>
      <c r="G762" s="15"/>
      <c r="H762" s="80"/>
    </row>
    <row r="763" spans="1:8">
      <c r="A763" s="34"/>
      <c r="B763" s="20"/>
      <c r="C763" s="20"/>
      <c r="D763" s="29"/>
      <c r="E763" s="15"/>
      <c r="F763" s="15"/>
      <c r="G763" s="15"/>
      <c r="H763" s="80"/>
    </row>
    <row r="764" spans="1:8">
      <c r="A764" s="21"/>
      <c r="B764" s="22"/>
      <c r="C764" s="22"/>
      <c r="D764" s="30"/>
      <c r="E764" s="16"/>
      <c r="F764" s="16"/>
      <c r="G764" s="16"/>
      <c r="H764" s="218"/>
    </row>
    <row r="765" spans="1:8">
      <c r="A765" s="2"/>
      <c r="B765" s="2"/>
      <c r="C765" s="2"/>
      <c r="D765" s="25"/>
      <c r="E765" s="2"/>
      <c r="F765" s="2"/>
      <c r="G765" s="2"/>
    </row>
    <row r="766" spans="1:8">
      <c r="A766" s="10"/>
      <c r="F766" s="1" t="s">
        <v>4</v>
      </c>
      <c r="G766" s="17">
        <v>5610</v>
      </c>
      <c r="H766" s="217"/>
    </row>
    <row r="767" spans="1:8">
      <c r="A767" s="11" t="s">
        <v>2</v>
      </c>
      <c r="B767" s="18" t="s">
        <v>97</v>
      </c>
      <c r="G767" s="5"/>
      <c r="H767" s="5"/>
    </row>
    <row r="768" spans="1:8" ht="5.0999999999999996" customHeight="1" thickBot="1">
      <c r="A768" s="12"/>
      <c r="B768" s="3"/>
      <c r="C768" s="3"/>
      <c r="D768" s="26"/>
      <c r="E768" s="3"/>
      <c r="F768" s="3"/>
      <c r="G768" s="6"/>
      <c r="H768" s="6"/>
    </row>
    <row r="769" spans="1:8" ht="13.8" thickTop="1">
      <c r="A769" s="13" t="s">
        <v>5</v>
      </c>
      <c r="B769" s="9"/>
      <c r="C769" s="9"/>
      <c r="D769" s="9" t="s">
        <v>9</v>
      </c>
      <c r="E769" s="9" t="s">
        <v>8</v>
      </c>
      <c r="F769" s="9" t="s">
        <v>7</v>
      </c>
      <c r="G769" s="7" t="s">
        <v>6</v>
      </c>
      <c r="H769" s="214" t="s">
        <v>404</v>
      </c>
    </row>
    <row r="770" spans="1:8" ht="5.0999999999999996" customHeight="1" thickBot="1">
      <c r="A770" s="12"/>
      <c r="B770" s="6"/>
      <c r="C770" s="6"/>
      <c r="D770" s="27"/>
      <c r="E770" s="6"/>
      <c r="F770" s="6"/>
      <c r="G770" s="6"/>
      <c r="H770" s="213"/>
    </row>
    <row r="771" spans="1:8" ht="13.8" thickTop="1">
      <c r="A771" s="14">
        <v>2025</v>
      </c>
      <c r="B771" s="5"/>
      <c r="C771" s="5"/>
      <c r="D771" s="28"/>
      <c r="E771" s="5"/>
      <c r="F771" s="5"/>
      <c r="G771" s="5"/>
      <c r="H771" s="212"/>
    </row>
    <row r="772" spans="1:8">
      <c r="A772" s="81" t="s">
        <v>10</v>
      </c>
      <c r="B772" s="20">
        <v>30</v>
      </c>
      <c r="C772" s="20" t="s">
        <v>6</v>
      </c>
      <c r="D772" s="29"/>
      <c r="E772" s="15"/>
      <c r="F772" s="15"/>
      <c r="G772" s="15">
        <v>195</v>
      </c>
      <c r="H772" s="80" t="s">
        <v>405</v>
      </c>
    </row>
    <row r="773" spans="1:8">
      <c r="A773" s="81"/>
      <c r="B773" s="20"/>
      <c r="C773" s="20"/>
      <c r="D773" s="29"/>
      <c r="E773" s="15"/>
      <c r="F773" s="15"/>
      <c r="G773" s="15"/>
      <c r="H773" s="80"/>
    </row>
    <row r="774" spans="1:8">
      <c r="A774" s="34"/>
      <c r="B774" s="20"/>
      <c r="C774" s="20"/>
      <c r="D774" s="29"/>
      <c r="E774" s="15"/>
      <c r="F774" s="15"/>
      <c r="G774" s="15"/>
      <c r="H774" s="80"/>
    </row>
    <row r="775" spans="1:8">
      <c r="A775" s="34"/>
      <c r="B775" s="20"/>
      <c r="C775" s="20"/>
      <c r="D775" s="29"/>
      <c r="E775" s="15"/>
      <c r="F775" s="15"/>
      <c r="G775" s="15"/>
      <c r="H775" s="80"/>
    </row>
    <row r="776" spans="1:8">
      <c r="A776" s="21"/>
      <c r="B776" s="22"/>
      <c r="C776" s="22"/>
      <c r="D776" s="30"/>
      <c r="E776" s="16"/>
      <c r="F776" s="16"/>
      <c r="G776" s="16"/>
      <c r="H776" s="218"/>
    </row>
    <row r="777" spans="1:8">
      <c r="A777" s="2"/>
      <c r="B777" s="2"/>
      <c r="C777" s="2"/>
      <c r="D777" s="25"/>
      <c r="E777" s="2"/>
      <c r="F777" s="2"/>
      <c r="G777" s="2"/>
    </row>
    <row r="778" spans="1:8">
      <c r="A778" s="10"/>
      <c r="F778" s="1" t="s">
        <v>4</v>
      </c>
      <c r="G778" s="17">
        <v>5615</v>
      </c>
      <c r="H778" s="217"/>
    </row>
    <row r="779" spans="1:8">
      <c r="A779" s="11" t="s">
        <v>2</v>
      </c>
      <c r="B779" s="18" t="s">
        <v>365</v>
      </c>
      <c r="G779" s="5"/>
      <c r="H779" s="5"/>
    </row>
    <row r="780" spans="1:8" ht="13.8" thickBot="1">
      <c r="A780" s="12"/>
      <c r="B780" s="3"/>
      <c r="C780" s="3"/>
      <c r="D780" s="26"/>
      <c r="E780" s="3"/>
      <c r="F780" s="3"/>
      <c r="G780" s="6"/>
      <c r="H780" s="6"/>
    </row>
    <row r="781" spans="1:8" ht="13.8" thickTop="1">
      <c r="A781" s="13" t="s">
        <v>5</v>
      </c>
      <c r="B781" s="9"/>
      <c r="C781" s="9"/>
      <c r="D781" s="9" t="s">
        <v>9</v>
      </c>
      <c r="E781" s="9" t="s">
        <v>8</v>
      </c>
      <c r="F781" s="9" t="s">
        <v>7</v>
      </c>
      <c r="G781" s="7" t="s">
        <v>6</v>
      </c>
      <c r="H781" s="214" t="s">
        <v>404</v>
      </c>
    </row>
    <row r="782" spans="1:8" ht="4.8" customHeight="1" thickBot="1">
      <c r="A782" s="12"/>
      <c r="B782" s="6"/>
      <c r="C782" s="6"/>
      <c r="D782" s="27"/>
      <c r="E782" s="6"/>
      <c r="F782" s="6"/>
      <c r="G782" s="6"/>
      <c r="H782" s="213"/>
    </row>
    <row r="783" spans="1:8" ht="13.8" thickTop="1">
      <c r="A783" s="14">
        <v>2025</v>
      </c>
      <c r="B783" s="5"/>
      <c r="C783" s="5"/>
      <c r="D783" s="28"/>
      <c r="E783" s="5"/>
      <c r="F783" s="5"/>
      <c r="G783" s="5"/>
      <c r="H783" s="212"/>
    </row>
    <row r="784" spans="1:8">
      <c r="A784" s="81" t="s">
        <v>10</v>
      </c>
      <c r="B784" s="20">
        <v>30</v>
      </c>
      <c r="C784" s="20" t="s">
        <v>6</v>
      </c>
      <c r="D784" s="29"/>
      <c r="E784" s="15"/>
      <c r="F784" s="15"/>
      <c r="G784" s="15">
        <v>21</v>
      </c>
      <c r="H784" s="80" t="s">
        <v>405</v>
      </c>
    </row>
    <row r="785" spans="1:8">
      <c r="A785" s="81"/>
      <c r="B785" s="20"/>
      <c r="C785" s="20"/>
      <c r="D785" s="29"/>
      <c r="E785" s="15"/>
      <c r="F785" s="15"/>
      <c r="G785" s="15"/>
      <c r="H785" s="80"/>
    </row>
    <row r="786" spans="1:8">
      <c r="A786" s="34"/>
      <c r="B786" s="20"/>
      <c r="C786" s="20"/>
      <c r="D786" s="29"/>
      <c r="E786" s="15"/>
      <c r="F786" s="15"/>
      <c r="G786" s="15"/>
      <c r="H786" s="80"/>
    </row>
    <row r="787" spans="1:8">
      <c r="A787" s="21"/>
      <c r="B787" s="22"/>
      <c r="C787" s="22"/>
      <c r="D787" s="30"/>
      <c r="E787" s="16"/>
      <c r="F787" s="16"/>
      <c r="G787" s="16"/>
      <c r="H787" s="218"/>
    </row>
    <row r="788" spans="1:8">
      <c r="A788" s="2"/>
      <c r="B788" s="2"/>
      <c r="C788" s="2"/>
      <c r="D788" s="25"/>
      <c r="E788" s="2"/>
      <c r="F788" s="2"/>
      <c r="G788" s="2"/>
    </row>
    <row r="789" spans="1:8">
      <c r="A789" s="10"/>
      <c r="F789" s="1" t="s">
        <v>4</v>
      </c>
      <c r="G789" s="17">
        <v>5620</v>
      </c>
      <c r="H789" s="217"/>
    </row>
    <row r="790" spans="1:8">
      <c r="A790" s="11" t="s">
        <v>2</v>
      </c>
      <c r="B790" s="18" t="s">
        <v>98</v>
      </c>
      <c r="G790" s="5"/>
      <c r="H790" s="5"/>
    </row>
    <row r="791" spans="1:8" ht="5.0999999999999996" customHeight="1" thickBot="1">
      <c r="A791" s="12"/>
      <c r="B791" s="3"/>
      <c r="C791" s="3"/>
      <c r="D791" s="26"/>
      <c r="E791" s="3"/>
      <c r="F791" s="3"/>
      <c r="G791" s="6"/>
      <c r="H791" s="6"/>
    </row>
    <row r="792" spans="1:8" ht="13.8" thickTop="1">
      <c r="A792" s="13" t="s">
        <v>5</v>
      </c>
      <c r="B792" s="9"/>
      <c r="C792" s="9"/>
      <c r="D792" s="9" t="s">
        <v>9</v>
      </c>
      <c r="E792" s="9" t="s">
        <v>8</v>
      </c>
      <c r="F792" s="9" t="s">
        <v>7</v>
      </c>
      <c r="G792" s="7" t="s">
        <v>6</v>
      </c>
      <c r="H792" s="214" t="s">
        <v>404</v>
      </c>
    </row>
    <row r="793" spans="1:8" ht="5.0999999999999996" customHeight="1" thickBot="1">
      <c r="A793" s="12"/>
      <c r="B793" s="6"/>
      <c r="C793" s="6"/>
      <c r="D793" s="27"/>
      <c r="E793" s="6"/>
      <c r="F793" s="6"/>
      <c r="G793" s="6"/>
      <c r="H793" s="213"/>
    </row>
    <row r="794" spans="1:8" ht="13.8" thickTop="1">
      <c r="A794" s="14">
        <v>2025</v>
      </c>
      <c r="B794" s="5"/>
      <c r="C794" s="5"/>
      <c r="D794" s="28"/>
      <c r="E794" s="5"/>
      <c r="F794" s="5"/>
      <c r="G794" s="5"/>
      <c r="H794" s="212"/>
    </row>
    <row r="795" spans="1:8">
      <c r="A795" s="81" t="s">
        <v>10</v>
      </c>
      <c r="B795" s="20">
        <v>30</v>
      </c>
      <c r="C795" s="20" t="s">
        <v>6</v>
      </c>
      <c r="D795" s="29"/>
      <c r="E795" s="15"/>
      <c r="F795" s="15"/>
      <c r="G795" s="15">
        <v>4137.5</v>
      </c>
      <c r="H795" s="80" t="s">
        <v>405</v>
      </c>
    </row>
    <row r="796" spans="1:8">
      <c r="A796" s="81"/>
      <c r="B796" s="20"/>
      <c r="C796" s="20"/>
      <c r="D796" s="29"/>
      <c r="E796" s="15"/>
      <c r="F796" s="15"/>
      <c r="G796" s="15"/>
      <c r="H796" s="80"/>
    </row>
    <row r="797" spans="1:8">
      <c r="A797" s="34"/>
      <c r="B797" s="20"/>
      <c r="C797" s="20"/>
      <c r="D797" s="29"/>
      <c r="E797" s="15"/>
      <c r="F797" s="15"/>
      <c r="G797" s="15"/>
      <c r="H797" s="80"/>
    </row>
    <row r="798" spans="1:8">
      <c r="A798" s="34"/>
      <c r="B798" s="20"/>
      <c r="C798" s="20"/>
      <c r="D798" s="29"/>
      <c r="E798" s="15"/>
      <c r="F798" s="15"/>
      <c r="G798" s="15"/>
      <c r="H798" s="80"/>
    </row>
    <row r="799" spans="1:8">
      <c r="A799" s="21"/>
      <c r="B799" s="22"/>
      <c r="C799" s="22"/>
      <c r="D799" s="30"/>
      <c r="E799" s="16"/>
      <c r="F799" s="16"/>
      <c r="G799" s="16"/>
      <c r="H799" s="218"/>
    </row>
    <row r="800" spans="1:8">
      <c r="A800" s="2"/>
      <c r="B800" s="2"/>
      <c r="C800" s="2"/>
      <c r="D800" s="25"/>
      <c r="E800" s="2"/>
      <c r="F800" s="2"/>
      <c r="G800" s="2"/>
    </row>
    <row r="801" spans="1:8">
      <c r="A801" s="10"/>
      <c r="F801" s="1" t="s">
        <v>4</v>
      </c>
      <c r="G801" s="17">
        <v>5810</v>
      </c>
      <c r="H801" s="217"/>
    </row>
    <row r="802" spans="1:8">
      <c r="A802" s="11" t="s">
        <v>2</v>
      </c>
      <c r="B802" s="18" t="s">
        <v>99</v>
      </c>
      <c r="G802" s="5"/>
      <c r="H802" s="5"/>
    </row>
    <row r="803" spans="1:8" ht="5.0999999999999996" customHeight="1" thickBot="1">
      <c r="A803" s="12"/>
      <c r="B803" s="3"/>
      <c r="C803" s="3"/>
      <c r="D803" s="26"/>
      <c r="E803" s="3"/>
      <c r="F803" s="3"/>
      <c r="G803" s="6"/>
      <c r="H803" s="6"/>
    </row>
    <row r="804" spans="1:8" ht="13.8" thickTop="1">
      <c r="A804" s="13" t="s">
        <v>5</v>
      </c>
      <c r="B804" s="9"/>
      <c r="C804" s="9"/>
      <c r="D804" s="9" t="s">
        <v>9</v>
      </c>
      <c r="E804" s="9" t="s">
        <v>8</v>
      </c>
      <c r="F804" s="9" t="s">
        <v>7</v>
      </c>
      <c r="G804" s="7" t="s">
        <v>6</v>
      </c>
      <c r="H804" s="214" t="s">
        <v>404</v>
      </c>
    </row>
    <row r="805" spans="1:8" ht="5.0999999999999996" customHeight="1" thickBot="1">
      <c r="A805" s="12"/>
      <c r="B805" s="6"/>
      <c r="C805" s="6"/>
      <c r="D805" s="27"/>
      <c r="E805" s="6"/>
      <c r="F805" s="6"/>
      <c r="G805" s="6"/>
      <c r="H805" s="213"/>
    </row>
    <row r="806" spans="1:8" ht="13.8" thickTop="1">
      <c r="A806" s="14">
        <v>2025</v>
      </c>
      <c r="B806" s="5"/>
      <c r="C806" s="5"/>
      <c r="D806" s="28"/>
      <c r="E806" s="5"/>
      <c r="F806" s="5"/>
      <c r="G806" s="5"/>
      <c r="H806" s="212"/>
    </row>
    <row r="807" spans="1:8">
      <c r="A807" s="81" t="s">
        <v>10</v>
      </c>
      <c r="B807" s="20">
        <v>30</v>
      </c>
      <c r="C807" s="20" t="s">
        <v>6</v>
      </c>
      <c r="D807" s="29"/>
      <c r="E807" s="15"/>
      <c r="F807" s="15"/>
      <c r="G807" s="15">
        <v>5338.22</v>
      </c>
      <c r="H807" s="80" t="s">
        <v>406</v>
      </c>
    </row>
    <row r="808" spans="1:8">
      <c r="A808" s="81"/>
      <c r="B808" s="20"/>
      <c r="C808" s="20"/>
      <c r="D808" s="29"/>
      <c r="E808" s="15"/>
      <c r="F808" s="15"/>
      <c r="G808" s="15"/>
      <c r="H808" s="80"/>
    </row>
    <row r="809" spans="1:8">
      <c r="A809" s="34"/>
      <c r="B809" s="20"/>
      <c r="C809" s="20"/>
      <c r="D809" s="29"/>
      <c r="E809" s="15"/>
      <c r="F809" s="15"/>
      <c r="G809" s="15"/>
      <c r="H809" s="80"/>
    </row>
    <row r="810" spans="1:8">
      <c r="A810" s="34"/>
      <c r="B810" s="20"/>
      <c r="C810" s="20"/>
      <c r="D810" s="29"/>
      <c r="E810" s="15"/>
      <c r="F810" s="15"/>
      <c r="G810" s="15"/>
      <c r="H810" s="80"/>
    </row>
    <row r="811" spans="1:8">
      <c r="A811" s="21"/>
      <c r="B811" s="22"/>
      <c r="C811" s="22"/>
      <c r="D811" s="30"/>
      <c r="E811" s="16"/>
      <c r="F811" s="16"/>
      <c r="G811" s="16"/>
      <c r="H811" s="218"/>
    </row>
    <row r="812" spans="1:8">
      <c r="A812" s="2"/>
      <c r="B812" s="2"/>
      <c r="C812" s="2"/>
      <c r="D812" s="25"/>
      <c r="E812" s="2"/>
      <c r="F812" s="2"/>
      <c r="G812" s="2"/>
    </row>
    <row r="813" spans="1:8">
      <c r="A813" s="10"/>
      <c r="F813" s="1" t="s">
        <v>4</v>
      </c>
      <c r="G813" s="17">
        <v>5999</v>
      </c>
      <c r="H813" s="217"/>
    </row>
    <row r="814" spans="1:8">
      <c r="A814" s="11" t="s">
        <v>2</v>
      </c>
      <c r="B814" s="18" t="s">
        <v>100</v>
      </c>
      <c r="G814" s="5"/>
      <c r="H814" s="5"/>
    </row>
    <row r="815" spans="1:8" ht="5.0999999999999996" customHeight="1" thickBot="1">
      <c r="A815" s="12"/>
      <c r="B815" s="3"/>
      <c r="C815" s="3"/>
      <c r="D815" s="26"/>
      <c r="E815" s="3"/>
      <c r="F815" s="3"/>
      <c r="G815" s="6"/>
      <c r="H815" s="6"/>
    </row>
    <row r="816" spans="1:8" ht="13.8" thickTop="1">
      <c r="A816" s="13" t="s">
        <v>5</v>
      </c>
      <c r="B816" s="9"/>
      <c r="C816" s="9"/>
      <c r="D816" s="9" t="s">
        <v>9</v>
      </c>
      <c r="E816" s="9" t="s">
        <v>8</v>
      </c>
      <c r="F816" s="9" t="s">
        <v>7</v>
      </c>
      <c r="G816" s="7" t="s">
        <v>6</v>
      </c>
      <c r="H816" s="214" t="s">
        <v>404</v>
      </c>
    </row>
    <row r="817" spans="1:8" ht="5.0999999999999996" customHeight="1" thickBot="1">
      <c r="A817" s="12"/>
      <c r="B817" s="6"/>
      <c r="C817" s="6"/>
      <c r="D817" s="27"/>
      <c r="E817" s="6"/>
      <c r="F817" s="6"/>
      <c r="G817" s="6"/>
      <c r="H817" s="213"/>
    </row>
    <row r="818" spans="1:8" ht="13.8" thickTop="1">
      <c r="A818" s="14">
        <v>2025</v>
      </c>
      <c r="B818" s="5"/>
      <c r="C818" s="5"/>
      <c r="D818" s="28"/>
      <c r="E818" s="5"/>
      <c r="F818" s="5"/>
      <c r="G818" s="5"/>
      <c r="H818" s="212"/>
    </row>
    <row r="819" spans="1:8">
      <c r="A819" s="34"/>
      <c r="B819" s="20"/>
      <c r="C819" s="20"/>
      <c r="D819" s="53"/>
      <c r="E819" s="131"/>
      <c r="F819" s="131"/>
      <c r="G819" s="131"/>
      <c r="H819" s="80"/>
    </row>
    <row r="820" spans="1:8">
      <c r="A820" s="34"/>
      <c r="B820" s="20"/>
      <c r="C820" s="20"/>
      <c r="D820" s="53"/>
      <c r="E820" s="131"/>
      <c r="F820" s="131"/>
      <c r="G820" s="131"/>
      <c r="H820" s="80"/>
    </row>
    <row r="821" spans="1:8">
      <c r="A821" s="34"/>
      <c r="B821" s="20"/>
      <c r="C821" s="20"/>
      <c r="D821" s="53"/>
      <c r="E821" s="131"/>
      <c r="F821" s="131"/>
      <c r="G821" s="131"/>
      <c r="H821" s="80"/>
    </row>
    <row r="822" spans="1:8">
      <c r="A822" s="21"/>
      <c r="B822" s="22"/>
      <c r="C822" s="22"/>
      <c r="D822" s="30"/>
      <c r="E822" s="16"/>
      <c r="F822" s="16"/>
      <c r="G822" s="16"/>
      <c r="H822" s="218"/>
    </row>
    <row r="826" spans="1:8">
      <c r="C826" s="77"/>
      <c r="E826" s="78"/>
      <c r="F826" s="78"/>
    </row>
  </sheetData>
  <phoneticPr fontId="2" type="noConversion"/>
  <pageMargins left="0.78740157480314965" right="0.78740157480314965" top="0.78740157480314965" bottom="0.78740157480314965" header="0.31496062992125984" footer="0.51181102362204722"/>
  <pageSetup paperSize="5" scale="98" orientation="portrait" r:id="rId1"/>
  <headerFooter alignWithMargins="0"/>
  <rowBreaks count="11" manualBreakCount="11">
    <brk id="77" max="7" man="1"/>
    <brk id="155" max="7" man="1"/>
    <brk id="231" max="7" man="1"/>
    <brk id="297" max="7" man="1"/>
    <brk id="358" max="7" man="1"/>
    <brk id="433" max="7" man="1"/>
    <brk id="492" max="7" man="1"/>
    <brk id="570" max="7" man="1"/>
    <brk id="613" max="16383" man="1"/>
    <brk id="690" max="7" man="1"/>
    <brk id="76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4E4E8D-83A2-4206-80AF-F8FC30A6B846}">
  <dimension ref="A1:H167"/>
  <sheetViews>
    <sheetView topLeftCell="A99" zoomScale="160" zoomScaleNormal="160" zoomScaleSheetLayoutView="120" workbookViewId="0">
      <selection activeCell="K155" sqref="K155"/>
    </sheetView>
  </sheetViews>
  <sheetFormatPr baseColWidth="10" defaultRowHeight="13.2"/>
  <cols>
    <col min="1" max="1" width="11.5546875" bestFit="1" customWidth="1"/>
    <col min="2" max="2" width="4.6640625" customWidth="1"/>
    <col min="3" max="3" width="25.88671875" customWidth="1"/>
    <col min="5" max="5" width="11.6640625" bestFit="1" customWidth="1"/>
    <col min="6" max="7" width="12.88671875" bestFit="1" customWidth="1"/>
    <col min="8" max="8" width="3.88671875" customWidth="1"/>
  </cols>
  <sheetData>
    <row r="1" spans="1:8">
      <c r="A1" s="23" t="s">
        <v>1</v>
      </c>
      <c r="D1" s="4"/>
    </row>
    <row r="2" spans="1:8">
      <c r="A2" s="23" t="s">
        <v>382</v>
      </c>
      <c r="D2" s="4"/>
    </row>
    <row r="3" spans="1:8">
      <c r="A3" s="23" t="s">
        <v>0</v>
      </c>
      <c r="D3" s="4"/>
    </row>
    <row r="4" spans="1:8">
      <c r="A4" s="2"/>
      <c r="B4" s="2"/>
      <c r="C4" s="2"/>
      <c r="D4" s="25"/>
      <c r="E4" s="2"/>
      <c r="F4" s="2"/>
      <c r="G4" s="2"/>
    </row>
    <row r="5" spans="1:8">
      <c r="A5" s="10"/>
      <c r="D5" s="4"/>
      <c r="F5" s="1" t="s">
        <v>4</v>
      </c>
      <c r="G5" s="17">
        <v>1051</v>
      </c>
      <c r="H5" s="217"/>
    </row>
    <row r="6" spans="1:8">
      <c r="A6" s="11" t="s">
        <v>2</v>
      </c>
      <c r="B6" s="18" t="s">
        <v>3</v>
      </c>
      <c r="D6" s="4"/>
      <c r="G6" s="5"/>
      <c r="H6" s="5"/>
    </row>
    <row r="7" spans="1:8" ht="5.0999999999999996" customHeight="1" thickBot="1">
      <c r="A7" s="12"/>
      <c r="B7" s="3"/>
      <c r="C7" s="3"/>
      <c r="D7" s="26"/>
      <c r="E7" s="3"/>
      <c r="F7" s="3"/>
      <c r="G7" s="6"/>
      <c r="H7" s="6"/>
    </row>
    <row r="8" spans="1:8" ht="13.8" thickTop="1">
      <c r="A8" s="13" t="s">
        <v>5</v>
      </c>
      <c r="B8" s="9"/>
      <c r="C8" s="9"/>
      <c r="D8" s="9" t="s">
        <v>9</v>
      </c>
      <c r="E8" s="9" t="s">
        <v>8</v>
      </c>
      <c r="F8" s="9" t="s">
        <v>7</v>
      </c>
      <c r="G8" s="7" t="s">
        <v>6</v>
      </c>
      <c r="H8" s="214" t="s">
        <v>404</v>
      </c>
    </row>
    <row r="9" spans="1:8" ht="5.0999999999999996" customHeight="1" thickBot="1">
      <c r="A9" s="12"/>
      <c r="B9" s="6"/>
      <c r="C9" s="6"/>
      <c r="D9" s="27"/>
      <c r="E9" s="6"/>
      <c r="F9" s="6"/>
      <c r="G9" s="6"/>
      <c r="H9" s="213"/>
    </row>
    <row r="10" spans="1:8" ht="13.8" thickTop="1">
      <c r="A10" s="14">
        <v>2025</v>
      </c>
      <c r="B10" s="5"/>
      <c r="C10" s="5"/>
      <c r="D10" s="28"/>
      <c r="E10" s="5"/>
      <c r="F10" s="5"/>
      <c r="G10" s="5"/>
      <c r="H10" s="212"/>
    </row>
    <row r="11" spans="1:8">
      <c r="A11" s="19" t="s">
        <v>10</v>
      </c>
      <c r="B11" s="20">
        <v>30</v>
      </c>
      <c r="C11" s="20" t="s">
        <v>6</v>
      </c>
      <c r="D11" s="29"/>
      <c r="E11" s="15"/>
      <c r="F11" s="15"/>
      <c r="G11" s="15">
        <v>9198</v>
      </c>
      <c r="H11" s="219" t="s">
        <v>405</v>
      </c>
    </row>
    <row r="12" spans="1:8">
      <c r="A12" s="19" t="s">
        <v>102</v>
      </c>
      <c r="B12" s="20">
        <v>4</v>
      </c>
      <c r="C12" s="20"/>
      <c r="D12" s="29" t="s">
        <v>191</v>
      </c>
      <c r="E12" s="15"/>
      <c r="F12" s="15">
        <f>'E12'!I14</f>
        <v>9198</v>
      </c>
      <c r="G12" s="15">
        <f>(G11+E12-F12)</f>
        <v>0</v>
      </c>
      <c r="H12" s="80"/>
    </row>
    <row r="13" spans="1:8">
      <c r="A13" s="21"/>
      <c r="B13" s="22"/>
      <c r="C13" s="22"/>
      <c r="D13" s="30"/>
      <c r="E13" s="16"/>
      <c r="F13" s="16"/>
      <c r="G13" s="16"/>
      <c r="H13" s="218"/>
    </row>
    <row r="14" spans="1:8">
      <c r="A14" s="2"/>
      <c r="B14" s="2"/>
      <c r="C14" s="2"/>
      <c r="D14" s="25"/>
      <c r="E14" s="2"/>
      <c r="F14" s="2"/>
      <c r="G14" s="2"/>
    </row>
    <row r="15" spans="1:8">
      <c r="A15" s="10"/>
      <c r="D15" s="4"/>
      <c r="F15" s="1" t="s">
        <v>4</v>
      </c>
      <c r="G15" s="17">
        <v>1052</v>
      </c>
      <c r="H15" s="217"/>
    </row>
    <row r="16" spans="1:8">
      <c r="A16" s="11" t="s">
        <v>2</v>
      </c>
      <c r="B16" s="18" t="s">
        <v>11</v>
      </c>
      <c r="D16" s="4"/>
      <c r="G16" s="5"/>
      <c r="H16" s="5"/>
    </row>
    <row r="17" spans="1:8" ht="5.0999999999999996" customHeight="1" thickBot="1">
      <c r="A17" s="12"/>
      <c r="B17" s="3"/>
      <c r="C17" s="3"/>
      <c r="D17" s="26"/>
      <c r="E17" s="3"/>
      <c r="F17" s="3"/>
      <c r="G17" s="6"/>
      <c r="H17" s="6"/>
    </row>
    <row r="18" spans="1:8" ht="13.8" thickTop="1">
      <c r="A18" s="13" t="s">
        <v>5</v>
      </c>
      <c r="B18" s="9"/>
      <c r="C18" s="9"/>
      <c r="D18" s="9" t="s">
        <v>9</v>
      </c>
      <c r="E18" s="9" t="s">
        <v>8</v>
      </c>
      <c r="F18" s="9" t="s">
        <v>7</v>
      </c>
      <c r="G18" s="7" t="s">
        <v>6</v>
      </c>
      <c r="H18" s="214" t="s">
        <v>404</v>
      </c>
    </row>
    <row r="19" spans="1:8" ht="5.0999999999999996" customHeight="1" thickBot="1">
      <c r="A19" s="12"/>
      <c r="B19" s="6"/>
      <c r="C19" s="6"/>
      <c r="D19" s="27"/>
      <c r="E19" s="6"/>
      <c r="F19" s="6"/>
      <c r="G19" s="6"/>
      <c r="H19" s="213"/>
    </row>
    <row r="20" spans="1:8" ht="13.8" thickTop="1">
      <c r="A20" s="14">
        <v>2025</v>
      </c>
      <c r="B20" s="5"/>
      <c r="C20" s="5"/>
      <c r="D20" s="28"/>
      <c r="E20" s="5"/>
      <c r="F20" s="5"/>
      <c r="G20" s="5"/>
      <c r="H20" s="212"/>
    </row>
    <row r="21" spans="1:8">
      <c r="A21" s="19" t="s">
        <v>10</v>
      </c>
      <c r="B21" s="20">
        <v>30</v>
      </c>
      <c r="C21" s="20" t="s">
        <v>6</v>
      </c>
      <c r="D21" s="29"/>
      <c r="E21" s="15"/>
      <c r="F21" s="15"/>
      <c r="G21" s="15">
        <v>10347.75</v>
      </c>
      <c r="H21" s="219" t="s">
        <v>405</v>
      </c>
    </row>
    <row r="22" spans="1:8">
      <c r="A22" s="19" t="s">
        <v>102</v>
      </c>
      <c r="B22" s="20">
        <v>5</v>
      </c>
      <c r="C22" s="20"/>
      <c r="D22" s="29" t="s">
        <v>191</v>
      </c>
      <c r="E22" s="15"/>
      <c r="F22" s="15">
        <f>'E12'!I15</f>
        <v>10347.75</v>
      </c>
      <c r="G22" s="15">
        <f>(G21+E22-F22)</f>
        <v>0</v>
      </c>
      <c r="H22" s="80"/>
    </row>
    <row r="23" spans="1:8">
      <c r="A23" s="19"/>
      <c r="B23" s="20"/>
      <c r="C23" s="20"/>
      <c r="D23" s="29"/>
      <c r="E23" s="15"/>
      <c r="F23" s="15"/>
      <c r="G23" s="15"/>
      <c r="H23" s="80"/>
    </row>
    <row r="24" spans="1:8">
      <c r="A24" s="19"/>
      <c r="B24" s="20"/>
      <c r="C24" s="20"/>
      <c r="D24" s="29"/>
      <c r="E24" s="15"/>
      <c r="F24" s="15"/>
      <c r="G24" s="15"/>
      <c r="H24" s="80"/>
    </row>
    <row r="25" spans="1:8">
      <c r="A25" s="21"/>
      <c r="B25" s="22"/>
      <c r="C25" s="22"/>
      <c r="D25" s="30"/>
      <c r="E25" s="16"/>
      <c r="F25" s="16"/>
      <c r="G25" s="16"/>
      <c r="H25" s="218"/>
    </row>
    <row r="26" spans="1:8">
      <c r="A26" s="2"/>
      <c r="B26" s="2"/>
      <c r="C26" s="2"/>
      <c r="D26" s="25"/>
      <c r="E26" s="2"/>
      <c r="F26" s="2"/>
      <c r="G26" s="2"/>
    </row>
    <row r="27" spans="1:8">
      <c r="A27" s="10"/>
      <c r="D27" s="4"/>
      <c r="F27" s="1" t="s">
        <v>4</v>
      </c>
      <c r="G27" s="17">
        <v>1053</v>
      </c>
      <c r="H27" s="217"/>
    </row>
    <row r="28" spans="1:8">
      <c r="A28" s="11" t="s">
        <v>2</v>
      </c>
      <c r="B28" s="18" t="s">
        <v>12</v>
      </c>
      <c r="D28" s="4"/>
      <c r="G28" s="5"/>
      <c r="H28" s="5"/>
    </row>
    <row r="29" spans="1:8" ht="5.0999999999999996" customHeight="1" thickBot="1">
      <c r="A29" s="12"/>
      <c r="B29" s="3"/>
      <c r="C29" s="3"/>
      <c r="D29" s="26"/>
      <c r="E29" s="3"/>
      <c r="F29" s="3"/>
      <c r="G29" s="6"/>
      <c r="H29" s="6"/>
    </row>
    <row r="30" spans="1:8" ht="13.8" thickTop="1">
      <c r="A30" s="13" t="s">
        <v>5</v>
      </c>
      <c r="B30" s="9"/>
      <c r="C30" s="9"/>
      <c r="D30" s="9" t="s">
        <v>9</v>
      </c>
      <c r="E30" s="9" t="s">
        <v>8</v>
      </c>
      <c r="F30" s="9" t="s">
        <v>7</v>
      </c>
      <c r="G30" s="7" t="s">
        <v>6</v>
      </c>
      <c r="H30" s="214" t="s">
        <v>404</v>
      </c>
    </row>
    <row r="31" spans="1:8" ht="5.0999999999999996" customHeight="1" thickBot="1">
      <c r="A31" s="12"/>
      <c r="B31" s="6"/>
      <c r="C31" s="6"/>
      <c r="D31" s="27"/>
      <c r="E31" s="6"/>
      <c r="F31" s="6"/>
      <c r="G31" s="6"/>
      <c r="H31" s="213"/>
    </row>
    <row r="32" spans="1:8" ht="13.8" thickTop="1">
      <c r="A32" s="14">
        <v>2025</v>
      </c>
      <c r="B32" s="5"/>
      <c r="C32" s="5"/>
      <c r="D32" s="28"/>
      <c r="E32" s="5"/>
      <c r="F32" s="5"/>
      <c r="G32" s="5"/>
      <c r="H32" s="212"/>
    </row>
    <row r="33" spans="1:8">
      <c r="A33" s="19" t="s">
        <v>10</v>
      </c>
      <c r="B33" s="20">
        <v>30</v>
      </c>
      <c r="C33" s="20" t="s">
        <v>6</v>
      </c>
      <c r="D33" s="29"/>
      <c r="E33" s="15"/>
      <c r="F33" s="15"/>
      <c r="G33" s="15">
        <v>8048.25</v>
      </c>
      <c r="H33" s="219" t="s">
        <v>405</v>
      </c>
    </row>
    <row r="34" spans="1:8">
      <c r="A34" s="19" t="s">
        <v>102</v>
      </c>
      <c r="B34" s="20">
        <v>5</v>
      </c>
      <c r="C34" s="20"/>
      <c r="D34" s="29" t="s">
        <v>210</v>
      </c>
      <c r="E34" s="15"/>
      <c r="F34" s="15">
        <f>'J5-J10'!F11</f>
        <v>1264.73</v>
      </c>
      <c r="G34" s="15">
        <f>(G33+E34-F34)</f>
        <v>6783.52</v>
      </c>
      <c r="H34" s="219" t="s">
        <v>405</v>
      </c>
    </row>
    <row r="35" spans="1:8">
      <c r="A35" s="19"/>
      <c r="B35" s="20">
        <v>5</v>
      </c>
      <c r="C35" s="20"/>
      <c r="D35" s="29" t="s">
        <v>191</v>
      </c>
      <c r="E35" s="15"/>
      <c r="F35" s="15">
        <f>'E12'!I16</f>
        <v>6783.52</v>
      </c>
      <c r="G35" s="15">
        <f>(G34+E35-F35)</f>
        <v>0</v>
      </c>
      <c r="H35" s="80"/>
    </row>
    <row r="36" spans="1:8">
      <c r="A36" s="21"/>
      <c r="B36" s="22"/>
      <c r="C36" s="22"/>
      <c r="D36" s="30"/>
      <c r="E36" s="16"/>
      <c r="F36" s="16"/>
      <c r="G36" s="16"/>
      <c r="H36" s="218"/>
    </row>
    <row r="37" spans="1:8">
      <c r="A37" s="2"/>
      <c r="B37" s="2"/>
      <c r="C37" s="2"/>
      <c r="D37" s="25"/>
      <c r="E37" s="2"/>
      <c r="F37" s="2"/>
      <c r="G37" s="2"/>
    </row>
    <row r="38" spans="1:8">
      <c r="A38" s="10"/>
      <c r="D38" s="4"/>
      <c r="F38" s="1" t="s">
        <v>4</v>
      </c>
      <c r="G38" s="17">
        <v>1054</v>
      </c>
      <c r="H38" s="217"/>
    </row>
    <row r="39" spans="1:8">
      <c r="A39" s="11" t="s">
        <v>2</v>
      </c>
      <c r="B39" s="18" t="s">
        <v>13</v>
      </c>
      <c r="D39" s="4"/>
      <c r="G39" s="5"/>
      <c r="H39" s="5"/>
    </row>
    <row r="40" spans="1:8" ht="5.0999999999999996" customHeight="1" thickBot="1">
      <c r="A40" s="12"/>
      <c r="B40" s="3"/>
      <c r="C40" s="3"/>
      <c r="D40" s="26"/>
      <c r="E40" s="3"/>
      <c r="F40" s="3"/>
      <c r="G40" s="6"/>
      <c r="H40" s="6"/>
    </row>
    <row r="41" spans="1:8" ht="13.8" thickTop="1">
      <c r="A41" s="13" t="s">
        <v>5</v>
      </c>
      <c r="B41" s="9"/>
      <c r="C41" s="9"/>
      <c r="D41" s="9" t="s">
        <v>9</v>
      </c>
      <c r="E41" s="9" t="s">
        <v>8</v>
      </c>
      <c r="F41" s="9" t="s">
        <v>7</v>
      </c>
      <c r="G41" s="7" t="s">
        <v>6</v>
      </c>
      <c r="H41" s="214" t="s">
        <v>404</v>
      </c>
    </row>
    <row r="42" spans="1:8" ht="5.0999999999999996" customHeight="1" thickBot="1">
      <c r="A42" s="12"/>
      <c r="B42" s="6"/>
      <c r="C42" s="6"/>
      <c r="D42" s="27"/>
      <c r="E42" s="6"/>
      <c r="F42" s="6"/>
      <c r="G42" s="6"/>
      <c r="H42" s="213"/>
    </row>
    <row r="43" spans="1:8" ht="13.8" thickTop="1">
      <c r="A43" s="14">
        <v>2025</v>
      </c>
      <c r="B43" s="5"/>
      <c r="C43" s="5"/>
      <c r="D43" s="28"/>
      <c r="E43" s="5"/>
      <c r="F43" s="5"/>
      <c r="G43" s="5"/>
      <c r="H43" s="212"/>
    </row>
    <row r="44" spans="1:8">
      <c r="A44" s="19" t="s">
        <v>10</v>
      </c>
      <c r="B44" s="20">
        <v>30</v>
      </c>
      <c r="C44" s="20" t="s">
        <v>6</v>
      </c>
      <c r="D44" s="29"/>
      <c r="E44" s="15"/>
      <c r="F44" s="15"/>
      <c r="G44" s="15">
        <v>34492.5</v>
      </c>
      <c r="H44" s="219" t="s">
        <v>405</v>
      </c>
    </row>
    <row r="45" spans="1:8">
      <c r="A45" s="19" t="s">
        <v>102</v>
      </c>
      <c r="B45" s="20">
        <v>2</v>
      </c>
      <c r="C45" s="20"/>
      <c r="D45" s="29" t="s">
        <v>191</v>
      </c>
      <c r="E45" s="15"/>
      <c r="F45" s="15">
        <f>'E12'!I12</f>
        <v>34492.5</v>
      </c>
      <c r="G45" s="15">
        <f>(G44+E45-F45)</f>
        <v>0</v>
      </c>
      <c r="H45" s="80"/>
    </row>
    <row r="46" spans="1:8">
      <c r="A46" s="19"/>
      <c r="B46" s="20"/>
      <c r="C46" s="20"/>
      <c r="D46" s="29"/>
      <c r="E46" s="15"/>
      <c r="F46" s="15"/>
      <c r="G46" s="15"/>
      <c r="H46" s="80"/>
    </row>
    <row r="47" spans="1:8">
      <c r="A47" s="21"/>
      <c r="B47" s="22"/>
      <c r="C47" s="22"/>
      <c r="D47" s="30"/>
      <c r="E47" s="16"/>
      <c r="F47" s="16"/>
      <c r="G47" s="16"/>
      <c r="H47" s="218"/>
    </row>
    <row r="48" spans="1:8">
      <c r="A48" s="2"/>
      <c r="B48" s="2"/>
      <c r="C48" s="2"/>
      <c r="D48" s="25"/>
      <c r="E48" s="2"/>
      <c r="F48" s="2"/>
      <c r="G48" s="2"/>
    </row>
    <row r="49" spans="1:8">
      <c r="A49" s="10"/>
      <c r="D49" s="4"/>
      <c r="F49" s="1" t="s">
        <v>4</v>
      </c>
      <c r="G49" s="17">
        <v>1055</v>
      </c>
      <c r="H49" s="217"/>
    </row>
    <row r="50" spans="1:8">
      <c r="A50" s="11" t="s">
        <v>2</v>
      </c>
      <c r="B50" s="18" t="s">
        <v>14</v>
      </c>
      <c r="D50" s="4"/>
      <c r="G50" s="5"/>
      <c r="H50" s="5"/>
    </row>
    <row r="51" spans="1:8" ht="5.0999999999999996" customHeight="1" thickBot="1">
      <c r="A51" s="12"/>
      <c r="B51" s="3"/>
      <c r="C51" s="3"/>
      <c r="D51" s="26"/>
      <c r="E51" s="3"/>
      <c r="F51" s="3"/>
      <c r="G51" s="6"/>
      <c r="H51" s="6"/>
    </row>
    <row r="52" spans="1:8" ht="13.8" thickTop="1">
      <c r="A52" s="13" t="s">
        <v>5</v>
      </c>
      <c r="B52" s="9"/>
      <c r="C52" s="9"/>
      <c r="D52" s="9" t="s">
        <v>9</v>
      </c>
      <c r="E52" s="9" t="s">
        <v>8</v>
      </c>
      <c r="F52" s="9" t="s">
        <v>7</v>
      </c>
      <c r="G52" s="7" t="s">
        <v>6</v>
      </c>
      <c r="H52" s="214" t="s">
        <v>404</v>
      </c>
    </row>
    <row r="53" spans="1:8" ht="5.0999999999999996" customHeight="1" thickBot="1">
      <c r="A53" s="12"/>
      <c r="B53" s="6"/>
      <c r="C53" s="6"/>
      <c r="D53" s="27"/>
      <c r="E53" s="6"/>
      <c r="F53" s="6"/>
      <c r="G53" s="6"/>
      <c r="H53" s="213"/>
    </row>
    <row r="54" spans="1:8" ht="13.8" thickTop="1">
      <c r="A54" s="14">
        <v>2025</v>
      </c>
      <c r="B54" s="5"/>
      <c r="C54" s="5"/>
      <c r="D54" s="28"/>
      <c r="E54" s="5"/>
      <c r="F54" s="5"/>
      <c r="G54" s="5"/>
      <c r="H54" s="212"/>
    </row>
    <row r="55" spans="1:8">
      <c r="A55" s="19" t="s">
        <v>102</v>
      </c>
      <c r="B55" s="20">
        <v>2</v>
      </c>
      <c r="C55" s="20"/>
      <c r="D55" s="29" t="s">
        <v>195</v>
      </c>
      <c r="E55" s="15">
        <f>'V12'!H9</f>
        <v>17246.25</v>
      </c>
      <c r="F55" s="15"/>
      <c r="G55" s="15">
        <f>(G54+E55-F55)</f>
        <v>17246.25</v>
      </c>
      <c r="H55" s="219" t="s">
        <v>405</v>
      </c>
    </row>
    <row r="56" spans="1:8">
      <c r="A56" s="19"/>
      <c r="B56" s="20">
        <v>7</v>
      </c>
      <c r="C56" s="20"/>
      <c r="D56" s="29" t="s">
        <v>191</v>
      </c>
      <c r="E56" s="15"/>
      <c r="F56" s="15">
        <f>'E12'!I18</f>
        <v>17246.25</v>
      </c>
      <c r="G56" s="15">
        <f>(G55+E56-F56)</f>
        <v>0</v>
      </c>
      <c r="H56" s="80"/>
    </row>
    <row r="57" spans="1:8">
      <c r="A57" s="21"/>
      <c r="B57" s="22"/>
      <c r="C57" s="22"/>
      <c r="D57" s="30"/>
      <c r="E57" s="16"/>
      <c r="F57" s="16"/>
      <c r="G57" s="16"/>
      <c r="H57" s="218"/>
    </row>
    <row r="58" spans="1:8">
      <c r="A58" s="2"/>
      <c r="B58" s="2"/>
      <c r="C58" s="2"/>
      <c r="D58" s="25"/>
      <c r="E58" s="2"/>
      <c r="F58" s="2"/>
      <c r="G58" s="2"/>
    </row>
    <row r="59" spans="1:8">
      <c r="A59" s="10"/>
      <c r="D59" s="4"/>
      <c r="F59" s="1" t="s">
        <v>4</v>
      </c>
      <c r="G59" s="17">
        <v>1056</v>
      </c>
      <c r="H59" s="217"/>
    </row>
    <row r="60" spans="1:8">
      <c r="A60" s="11" t="s">
        <v>2</v>
      </c>
      <c r="B60" s="18" t="s">
        <v>15</v>
      </c>
      <c r="D60" s="4"/>
      <c r="G60" s="5"/>
      <c r="H60" s="5"/>
    </row>
    <row r="61" spans="1:8" ht="5.0999999999999996" customHeight="1" thickBot="1">
      <c r="A61" s="12"/>
      <c r="B61" s="3"/>
      <c r="C61" s="3"/>
      <c r="D61" s="26"/>
      <c r="E61" s="3"/>
      <c r="F61" s="3"/>
      <c r="G61" s="6"/>
      <c r="H61" s="6"/>
    </row>
    <row r="62" spans="1:8" ht="13.8" thickTop="1">
      <c r="A62" s="13" t="s">
        <v>5</v>
      </c>
      <c r="B62" s="9"/>
      <c r="C62" s="9"/>
      <c r="D62" s="9" t="s">
        <v>9</v>
      </c>
      <c r="E62" s="9" t="s">
        <v>8</v>
      </c>
      <c r="F62" s="9" t="s">
        <v>7</v>
      </c>
      <c r="G62" s="7" t="s">
        <v>6</v>
      </c>
      <c r="H62" s="214" t="s">
        <v>404</v>
      </c>
    </row>
    <row r="63" spans="1:8" ht="5.0999999999999996" customHeight="1" thickBot="1">
      <c r="A63" s="12"/>
      <c r="B63" s="6"/>
      <c r="C63" s="6"/>
      <c r="D63" s="27"/>
      <c r="E63" s="6"/>
      <c r="F63" s="6"/>
      <c r="G63" s="6"/>
      <c r="H63" s="213"/>
    </row>
    <row r="64" spans="1:8" ht="13.8" thickTop="1">
      <c r="A64" s="14">
        <v>2025</v>
      </c>
      <c r="B64" s="5"/>
      <c r="C64" s="5"/>
      <c r="D64" s="28"/>
      <c r="E64" s="5"/>
      <c r="F64" s="5"/>
      <c r="G64" s="5"/>
      <c r="H64" s="212"/>
    </row>
    <row r="65" spans="1:8">
      <c r="A65" s="19" t="s">
        <v>102</v>
      </c>
      <c r="B65" s="20">
        <v>7</v>
      </c>
      <c r="C65" s="20"/>
      <c r="D65" s="29" t="s">
        <v>195</v>
      </c>
      <c r="E65" s="15">
        <f>'V12'!H10</f>
        <v>12934.6875</v>
      </c>
      <c r="F65" s="15"/>
      <c r="G65" s="15">
        <f>(G64+E65-F65)</f>
        <v>12934.6875</v>
      </c>
      <c r="H65" s="219" t="s">
        <v>405</v>
      </c>
    </row>
    <row r="66" spans="1:8">
      <c r="A66" s="19"/>
      <c r="B66" s="20"/>
      <c r="C66" s="20"/>
      <c r="D66" s="29"/>
      <c r="E66" s="15"/>
      <c r="F66" s="15"/>
      <c r="G66" s="15"/>
      <c r="H66" s="80"/>
    </row>
    <row r="67" spans="1:8">
      <c r="A67" s="21"/>
      <c r="B67" s="22"/>
      <c r="C67" s="22"/>
      <c r="D67" s="30"/>
      <c r="E67" s="16"/>
      <c r="F67" s="16"/>
      <c r="G67" s="16"/>
      <c r="H67" s="218"/>
    </row>
    <row r="68" spans="1:8">
      <c r="A68" s="2"/>
      <c r="B68" s="2"/>
      <c r="C68" s="2"/>
      <c r="D68" s="25"/>
      <c r="E68" s="2"/>
      <c r="F68" s="2"/>
      <c r="G68" s="2"/>
    </row>
    <row r="69" spans="1:8">
      <c r="A69" s="10"/>
      <c r="D69" s="4"/>
      <c r="F69" s="1" t="s">
        <v>4</v>
      </c>
      <c r="G69" s="17">
        <v>1057</v>
      </c>
      <c r="H69" s="217"/>
    </row>
    <row r="70" spans="1:8">
      <c r="A70" s="11" t="s">
        <v>2</v>
      </c>
      <c r="B70" s="18" t="s">
        <v>16</v>
      </c>
      <c r="D70" s="4"/>
      <c r="G70" s="5"/>
      <c r="H70" s="5"/>
    </row>
    <row r="71" spans="1:8" ht="5.0999999999999996" customHeight="1" thickBot="1">
      <c r="A71" s="12"/>
      <c r="B71" s="3"/>
      <c r="C71" s="3"/>
      <c r="D71" s="26"/>
      <c r="E71" s="3"/>
      <c r="F71" s="3"/>
      <c r="G71" s="6"/>
      <c r="H71" s="6"/>
    </row>
    <row r="72" spans="1:8" ht="13.8" thickTop="1">
      <c r="A72" s="13" t="s">
        <v>5</v>
      </c>
      <c r="B72" s="9"/>
      <c r="C72" s="9"/>
      <c r="D72" s="9" t="s">
        <v>9</v>
      </c>
      <c r="E72" s="9" t="s">
        <v>8</v>
      </c>
      <c r="F72" s="9" t="s">
        <v>7</v>
      </c>
      <c r="G72" s="7" t="s">
        <v>6</v>
      </c>
      <c r="H72" s="214" t="s">
        <v>404</v>
      </c>
    </row>
    <row r="73" spans="1:8" ht="5.0999999999999996" customHeight="1" thickBot="1">
      <c r="A73" s="12"/>
      <c r="B73" s="6"/>
      <c r="C73" s="6"/>
      <c r="D73" s="27"/>
      <c r="E73" s="6"/>
      <c r="F73" s="6"/>
      <c r="G73" s="6"/>
      <c r="H73" s="213"/>
    </row>
    <row r="74" spans="1:8" ht="13.8" thickTop="1">
      <c r="A74" s="14">
        <v>2025</v>
      </c>
      <c r="B74" s="5"/>
      <c r="C74" s="5"/>
      <c r="D74" s="28"/>
      <c r="E74" s="5"/>
      <c r="F74" s="5"/>
      <c r="G74" s="5"/>
      <c r="H74" s="212"/>
    </row>
    <row r="75" spans="1:8">
      <c r="A75" s="19" t="s">
        <v>102</v>
      </c>
      <c r="B75" s="20">
        <v>12</v>
      </c>
      <c r="C75" s="20"/>
      <c r="D75" s="29" t="s">
        <v>195</v>
      </c>
      <c r="E75" s="15">
        <f>'V12'!H11</f>
        <v>22822.537499999999</v>
      </c>
      <c r="F75" s="15"/>
      <c r="G75" s="15">
        <f>(G74+E75-F75)</f>
        <v>22822.537499999999</v>
      </c>
      <c r="H75" s="219" t="s">
        <v>405</v>
      </c>
    </row>
    <row r="76" spans="1:8">
      <c r="A76" s="19"/>
      <c r="B76" s="20">
        <v>14</v>
      </c>
      <c r="C76" s="20"/>
      <c r="D76" s="29" t="s">
        <v>210</v>
      </c>
      <c r="E76" s="15"/>
      <c r="F76" s="15">
        <f>'J5-J10'!F23</f>
        <v>402.41</v>
      </c>
      <c r="G76" s="15">
        <f>(G75+E76-F76)</f>
        <v>22420.127499999999</v>
      </c>
      <c r="H76" s="219" t="s">
        <v>405</v>
      </c>
    </row>
    <row r="77" spans="1:8">
      <c r="A77" s="19"/>
      <c r="B77" s="20"/>
      <c r="C77" s="20"/>
      <c r="D77" s="29"/>
      <c r="E77" s="15"/>
      <c r="F77" s="15"/>
      <c r="G77" s="15"/>
      <c r="H77" s="80"/>
    </row>
    <row r="78" spans="1:8">
      <c r="A78" s="19"/>
      <c r="B78" s="20"/>
      <c r="C78" s="20"/>
      <c r="D78" s="29"/>
      <c r="E78" s="15"/>
      <c r="F78" s="15"/>
      <c r="G78" s="15"/>
      <c r="H78" s="80"/>
    </row>
    <row r="79" spans="1:8">
      <c r="A79" s="21"/>
      <c r="B79" s="22"/>
      <c r="C79" s="22"/>
      <c r="D79" s="30"/>
      <c r="E79" s="16"/>
      <c r="F79" s="16"/>
      <c r="G79" s="16"/>
      <c r="H79" s="218"/>
    </row>
    <row r="80" spans="1:8">
      <c r="A80" s="2"/>
      <c r="B80" s="2"/>
      <c r="C80" s="2"/>
      <c r="D80" s="25"/>
      <c r="E80" s="2"/>
      <c r="F80" s="2"/>
      <c r="G80" s="2"/>
    </row>
    <row r="81" spans="1:8">
      <c r="A81" s="10"/>
      <c r="D81" s="4"/>
      <c r="F81" s="1" t="s">
        <v>4</v>
      </c>
      <c r="G81" s="17">
        <v>1058</v>
      </c>
      <c r="H81" s="217"/>
    </row>
    <row r="82" spans="1:8">
      <c r="A82" s="11" t="s">
        <v>2</v>
      </c>
      <c r="B82" s="18" t="s">
        <v>17</v>
      </c>
      <c r="D82" s="4"/>
      <c r="G82" s="5"/>
      <c r="H82" s="5"/>
    </row>
    <row r="83" spans="1:8" ht="5.0999999999999996" customHeight="1" thickBot="1">
      <c r="A83" s="12"/>
      <c r="B83" s="3"/>
      <c r="C83" s="3"/>
      <c r="D83" s="26"/>
      <c r="E83" s="3"/>
      <c r="F83" s="3"/>
      <c r="G83" s="6"/>
      <c r="H83" s="6"/>
    </row>
    <row r="84" spans="1:8" ht="13.8" thickTop="1">
      <c r="A84" s="13" t="s">
        <v>5</v>
      </c>
      <c r="B84" s="9"/>
      <c r="C84" s="9"/>
      <c r="D84" s="9" t="s">
        <v>9</v>
      </c>
      <c r="E84" s="9" t="s">
        <v>8</v>
      </c>
      <c r="F84" s="9" t="s">
        <v>7</v>
      </c>
      <c r="G84" s="7" t="s">
        <v>6</v>
      </c>
      <c r="H84" s="214" t="s">
        <v>404</v>
      </c>
    </row>
    <row r="85" spans="1:8" ht="5.0999999999999996" customHeight="1" thickBot="1">
      <c r="A85" s="12"/>
      <c r="B85" s="6"/>
      <c r="C85" s="6"/>
      <c r="D85" s="27"/>
      <c r="E85" s="6"/>
      <c r="F85" s="6"/>
      <c r="G85" s="6"/>
      <c r="H85" s="213"/>
    </row>
    <row r="86" spans="1:8" ht="13.8" thickTop="1">
      <c r="A86" s="14">
        <v>2025</v>
      </c>
      <c r="B86" s="5"/>
      <c r="C86" s="5"/>
      <c r="D86" s="28"/>
      <c r="E86" s="5"/>
      <c r="F86" s="5"/>
      <c r="G86" s="5"/>
      <c r="H86" s="212"/>
    </row>
    <row r="87" spans="1:8">
      <c r="A87" s="19"/>
      <c r="B87" s="20"/>
      <c r="C87" s="20"/>
      <c r="D87" s="29"/>
      <c r="E87" s="15"/>
      <c r="F87" s="15"/>
      <c r="G87" s="15"/>
      <c r="H87" s="80"/>
    </row>
    <row r="88" spans="1:8">
      <c r="A88" s="19"/>
      <c r="B88" s="20"/>
      <c r="C88" s="20"/>
      <c r="D88" s="29"/>
      <c r="E88" s="15"/>
      <c r="F88" s="15"/>
      <c r="G88" s="15"/>
      <c r="H88" s="80"/>
    </row>
    <row r="89" spans="1:8">
      <c r="A89" s="19"/>
      <c r="B89" s="20"/>
      <c r="C89" s="20"/>
      <c r="D89" s="31"/>
      <c r="E89" s="79"/>
      <c r="F89" s="15"/>
      <c r="G89" s="15"/>
      <c r="H89" s="80"/>
    </row>
    <row r="90" spans="1:8">
      <c r="A90" s="21"/>
      <c r="B90" s="22"/>
      <c r="C90" s="22"/>
      <c r="D90" s="30"/>
      <c r="E90" s="16"/>
      <c r="F90" s="16"/>
      <c r="G90" s="89"/>
      <c r="H90" s="218"/>
    </row>
    <row r="91" spans="1:8">
      <c r="A91" s="18"/>
      <c r="B91" s="18"/>
      <c r="C91" s="18"/>
      <c r="D91" s="31"/>
      <c r="E91" s="24"/>
      <c r="F91" s="24"/>
      <c r="G91" s="24"/>
    </row>
    <row r="92" spans="1:8">
      <c r="A92" s="23" t="s">
        <v>1</v>
      </c>
      <c r="D92" s="4"/>
    </row>
    <row r="93" spans="1:8">
      <c r="A93" s="23" t="s">
        <v>382</v>
      </c>
      <c r="D93" s="4"/>
    </row>
    <row r="94" spans="1:8">
      <c r="A94" s="23" t="s">
        <v>18</v>
      </c>
      <c r="D94" s="4"/>
    </row>
    <row r="95" spans="1:8">
      <c r="A95" s="2"/>
      <c r="B95" s="2"/>
      <c r="C95" s="2"/>
      <c r="D95" s="25"/>
      <c r="E95" s="2"/>
      <c r="F95" s="2"/>
      <c r="G95" s="2"/>
    </row>
    <row r="96" spans="1:8">
      <c r="A96" s="10"/>
      <c r="D96" s="4"/>
      <c r="F96" s="1" t="s">
        <v>4</v>
      </c>
      <c r="G96" s="17">
        <v>2051</v>
      </c>
      <c r="H96" s="217"/>
    </row>
    <row r="97" spans="1:8">
      <c r="A97" s="11" t="s">
        <v>2</v>
      </c>
      <c r="B97" s="18" t="s">
        <v>19</v>
      </c>
      <c r="D97" s="4"/>
      <c r="G97" s="5"/>
      <c r="H97" s="5"/>
    </row>
    <row r="98" spans="1:8" ht="5.0999999999999996" customHeight="1" thickBot="1">
      <c r="A98" s="12"/>
      <c r="B98" s="3"/>
      <c r="C98" s="3"/>
      <c r="D98" s="26"/>
      <c r="E98" s="3"/>
      <c r="F98" s="3"/>
      <c r="G98" s="6"/>
      <c r="H98" s="6"/>
    </row>
    <row r="99" spans="1:8" ht="13.8" thickTop="1">
      <c r="A99" s="13" t="s">
        <v>5</v>
      </c>
      <c r="B99" s="9"/>
      <c r="C99" s="9"/>
      <c r="D99" s="9" t="s">
        <v>9</v>
      </c>
      <c r="E99" s="9" t="s">
        <v>8</v>
      </c>
      <c r="F99" s="9" t="s">
        <v>7</v>
      </c>
      <c r="G99" s="7" t="s">
        <v>6</v>
      </c>
      <c r="H99" s="214" t="s">
        <v>404</v>
      </c>
    </row>
    <row r="100" spans="1:8" ht="5.0999999999999996" customHeight="1" thickBot="1">
      <c r="A100" s="12"/>
      <c r="B100" s="6"/>
      <c r="C100" s="6"/>
      <c r="D100" s="27"/>
      <c r="E100" s="6"/>
      <c r="F100" s="6"/>
      <c r="G100" s="6"/>
      <c r="H100" s="213"/>
    </row>
    <row r="101" spans="1:8" ht="13.8" thickTop="1">
      <c r="A101" s="14">
        <v>2025</v>
      </c>
      <c r="B101" s="5"/>
      <c r="C101" s="5"/>
      <c r="D101" s="28"/>
      <c r="E101" s="5"/>
      <c r="F101" s="5"/>
      <c r="G101" s="5"/>
      <c r="H101" s="212"/>
    </row>
    <row r="102" spans="1:8">
      <c r="A102" s="19" t="s">
        <v>10</v>
      </c>
      <c r="B102" s="20">
        <v>30</v>
      </c>
      <c r="C102" s="20" t="s">
        <v>6</v>
      </c>
      <c r="D102" s="29"/>
      <c r="E102" s="15"/>
      <c r="F102" s="15"/>
      <c r="G102" s="15">
        <v>31043.25</v>
      </c>
      <c r="H102" s="80" t="s">
        <v>406</v>
      </c>
    </row>
    <row r="103" spans="1:8">
      <c r="A103" s="19" t="s">
        <v>102</v>
      </c>
      <c r="B103" s="20">
        <v>4</v>
      </c>
      <c r="C103" s="20"/>
      <c r="D103" s="29" t="s">
        <v>205</v>
      </c>
      <c r="E103" s="15">
        <f>'D97-D98'!J18</f>
        <v>31043.25</v>
      </c>
      <c r="F103" s="15"/>
      <c r="G103" s="15">
        <f>(G102-E103+F103)</f>
        <v>0</v>
      </c>
      <c r="H103" s="80"/>
    </row>
    <row r="104" spans="1:8">
      <c r="A104" s="19"/>
      <c r="B104" s="20">
        <v>12</v>
      </c>
      <c r="C104" s="20"/>
      <c r="D104" s="29" t="s">
        <v>208</v>
      </c>
      <c r="E104" s="15"/>
      <c r="F104" s="79">
        <f>'A35'!J11</f>
        <v>20982.9375</v>
      </c>
      <c r="G104" s="15">
        <f>(G103-E104+F104)</f>
        <v>20982.9375</v>
      </c>
      <c r="H104" s="80" t="s">
        <v>406</v>
      </c>
    </row>
    <row r="105" spans="1:8">
      <c r="A105" s="19"/>
      <c r="B105" s="20"/>
      <c r="C105" s="20"/>
      <c r="D105" s="29"/>
      <c r="E105" s="15"/>
      <c r="F105" s="80"/>
      <c r="G105" s="15"/>
      <c r="H105" s="80"/>
    </row>
    <row r="106" spans="1:8">
      <c r="A106" s="19"/>
      <c r="B106" s="20"/>
      <c r="C106" s="20"/>
      <c r="D106" s="29"/>
      <c r="E106" s="15"/>
      <c r="F106" s="15"/>
      <c r="G106" s="15"/>
      <c r="H106" s="80"/>
    </row>
    <row r="107" spans="1:8">
      <c r="A107" s="21"/>
      <c r="B107" s="22"/>
      <c r="C107" s="22"/>
      <c r="D107" s="30"/>
      <c r="E107" s="16"/>
      <c r="F107" s="16"/>
      <c r="G107" s="16"/>
      <c r="H107" s="218"/>
    </row>
    <row r="108" spans="1:8">
      <c r="A108" s="2"/>
      <c r="B108" s="2"/>
      <c r="C108" s="2"/>
      <c r="D108" s="25"/>
      <c r="E108" s="2"/>
      <c r="F108" s="2"/>
      <c r="G108" s="2"/>
    </row>
    <row r="109" spans="1:8">
      <c r="A109" s="10"/>
      <c r="D109" s="4"/>
      <c r="F109" s="1" t="s">
        <v>4</v>
      </c>
      <c r="G109" s="17">
        <v>2052</v>
      </c>
      <c r="H109" s="217"/>
    </row>
    <row r="110" spans="1:8">
      <c r="A110" s="11" t="s">
        <v>2</v>
      </c>
      <c r="B110" s="18" t="s">
        <v>20</v>
      </c>
      <c r="D110" s="4"/>
      <c r="G110" s="5"/>
      <c r="H110" s="5"/>
    </row>
    <row r="111" spans="1:8" ht="5.0999999999999996" customHeight="1" thickBot="1">
      <c r="A111" s="12"/>
      <c r="B111" s="3"/>
      <c r="C111" s="3"/>
      <c r="D111" s="26"/>
      <c r="E111" s="3"/>
      <c r="F111" s="3"/>
      <c r="G111" s="6"/>
      <c r="H111" s="6"/>
    </row>
    <row r="112" spans="1:8" ht="13.8" thickTop="1">
      <c r="A112" s="13" t="s">
        <v>5</v>
      </c>
      <c r="B112" s="9"/>
      <c r="C112" s="9"/>
      <c r="D112" s="9" t="s">
        <v>9</v>
      </c>
      <c r="E112" s="9" t="s">
        <v>8</v>
      </c>
      <c r="F112" s="9" t="s">
        <v>7</v>
      </c>
      <c r="G112" s="7" t="s">
        <v>6</v>
      </c>
      <c r="H112" s="214" t="s">
        <v>404</v>
      </c>
    </row>
    <row r="113" spans="1:8" ht="5.0999999999999996" customHeight="1" thickBot="1">
      <c r="A113" s="12"/>
      <c r="B113" s="6"/>
      <c r="C113" s="6"/>
      <c r="D113" s="27"/>
      <c r="E113" s="6"/>
      <c r="F113" s="6"/>
      <c r="G113" s="6"/>
      <c r="H113" s="213"/>
    </row>
    <row r="114" spans="1:8" ht="13.8" thickTop="1">
      <c r="A114" s="14">
        <v>2025</v>
      </c>
      <c r="B114" s="5"/>
      <c r="C114" s="5"/>
      <c r="D114" s="28"/>
      <c r="E114" s="5"/>
      <c r="F114" s="5"/>
      <c r="G114" s="5"/>
      <c r="H114" s="212"/>
    </row>
    <row r="115" spans="1:8">
      <c r="A115" s="19" t="s">
        <v>10</v>
      </c>
      <c r="B115" s="20">
        <v>30</v>
      </c>
      <c r="C115" s="20" t="s">
        <v>6</v>
      </c>
      <c r="D115" s="29"/>
      <c r="E115" s="15"/>
      <c r="F115" s="15"/>
      <c r="G115" s="15">
        <v>6898.5</v>
      </c>
      <c r="H115" s="80" t="s">
        <v>406</v>
      </c>
    </row>
    <row r="116" spans="1:8">
      <c r="A116" s="19" t="s">
        <v>102</v>
      </c>
      <c r="B116" s="20">
        <v>6</v>
      </c>
      <c r="C116" s="20"/>
      <c r="D116" s="29" t="s">
        <v>205</v>
      </c>
      <c r="E116" s="15">
        <f>'D97-D98'!J22</f>
        <v>6898.5</v>
      </c>
      <c r="F116" s="15"/>
      <c r="G116" s="15">
        <f>(G115-E116+F116)</f>
        <v>0</v>
      </c>
      <c r="H116" s="80"/>
    </row>
    <row r="117" spans="1:8">
      <c r="A117" s="19"/>
      <c r="B117" s="20"/>
      <c r="C117" s="20"/>
      <c r="D117" s="29"/>
      <c r="E117" s="15"/>
      <c r="F117" s="15"/>
      <c r="G117" s="15"/>
      <c r="H117" s="80"/>
    </row>
    <row r="118" spans="1:8">
      <c r="A118" s="21"/>
      <c r="B118" s="22"/>
      <c r="C118" s="22"/>
      <c r="D118" s="30"/>
      <c r="E118" s="16"/>
      <c r="F118" s="16"/>
      <c r="G118" s="16"/>
      <c r="H118" s="218"/>
    </row>
    <row r="119" spans="1:8">
      <c r="A119" s="2"/>
      <c r="B119" s="2"/>
      <c r="C119" s="2"/>
      <c r="D119" s="25"/>
      <c r="E119" s="2"/>
      <c r="F119" s="2"/>
      <c r="G119" s="2"/>
    </row>
    <row r="120" spans="1:8">
      <c r="A120" s="10"/>
      <c r="D120" s="4"/>
      <c r="F120" s="1" t="s">
        <v>4</v>
      </c>
      <c r="G120" s="17">
        <v>2053</v>
      </c>
      <c r="H120" s="217"/>
    </row>
    <row r="121" spans="1:8">
      <c r="A121" s="11" t="s">
        <v>2</v>
      </c>
      <c r="B121" s="18" t="s">
        <v>21</v>
      </c>
      <c r="D121" s="4"/>
      <c r="G121" s="5"/>
      <c r="H121" s="5"/>
    </row>
    <row r="122" spans="1:8" ht="5.0999999999999996" customHeight="1" thickBot="1">
      <c r="A122" s="12"/>
      <c r="B122" s="3"/>
      <c r="C122" s="3"/>
      <c r="D122" s="26"/>
      <c r="E122" s="3"/>
      <c r="F122" s="3"/>
      <c r="G122" s="6"/>
      <c r="H122" s="6"/>
    </row>
    <row r="123" spans="1:8" ht="13.8" thickTop="1">
      <c r="A123" s="13" t="s">
        <v>5</v>
      </c>
      <c r="B123" s="9"/>
      <c r="C123" s="9"/>
      <c r="D123" s="9" t="s">
        <v>9</v>
      </c>
      <c r="E123" s="9" t="s">
        <v>8</v>
      </c>
      <c r="F123" s="9" t="s">
        <v>7</v>
      </c>
      <c r="G123" s="7" t="s">
        <v>6</v>
      </c>
      <c r="H123" s="214" t="s">
        <v>404</v>
      </c>
    </row>
    <row r="124" spans="1:8" ht="5.0999999999999996" customHeight="1" thickBot="1">
      <c r="A124" s="12"/>
      <c r="B124" s="6"/>
      <c r="C124" s="6"/>
      <c r="D124" s="27"/>
      <c r="E124" s="6"/>
      <c r="F124" s="6"/>
      <c r="G124" s="6"/>
      <c r="H124" s="213"/>
    </row>
    <row r="125" spans="1:8" ht="13.8" thickTop="1">
      <c r="A125" s="14">
        <v>2025</v>
      </c>
      <c r="B125" s="5"/>
      <c r="C125" s="5"/>
      <c r="D125" s="28"/>
      <c r="E125" s="5"/>
      <c r="F125" s="5"/>
      <c r="G125" s="5"/>
      <c r="H125" s="212"/>
    </row>
    <row r="126" spans="1:8">
      <c r="A126" s="19" t="s">
        <v>10</v>
      </c>
      <c r="B126" s="20">
        <v>30</v>
      </c>
      <c r="C126" s="20" t="s">
        <v>6</v>
      </c>
      <c r="D126" s="29"/>
      <c r="E126" s="15"/>
      <c r="F126" s="15"/>
      <c r="G126" s="15">
        <v>2299.5</v>
      </c>
      <c r="H126" s="80" t="s">
        <v>406</v>
      </c>
    </row>
    <row r="127" spans="1:8">
      <c r="A127" s="19" t="s">
        <v>102</v>
      </c>
      <c r="B127" s="20">
        <v>9</v>
      </c>
      <c r="C127" s="20"/>
      <c r="D127" s="29" t="s">
        <v>205</v>
      </c>
      <c r="E127" s="15">
        <f>'D97-D98'!J26</f>
        <v>2299.5</v>
      </c>
      <c r="F127" s="15"/>
      <c r="G127" s="15">
        <f>(G126-E127+F127)</f>
        <v>0</v>
      </c>
      <c r="H127" s="80"/>
    </row>
    <row r="128" spans="1:8">
      <c r="A128" s="19"/>
      <c r="B128" s="20"/>
      <c r="C128" s="20"/>
      <c r="D128" s="29"/>
      <c r="E128" s="15"/>
      <c r="F128" s="15"/>
      <c r="G128" s="15"/>
      <c r="H128" s="80"/>
    </row>
    <row r="129" spans="1:8">
      <c r="A129" s="21"/>
      <c r="B129" s="22"/>
      <c r="C129" s="22"/>
      <c r="D129" s="30"/>
      <c r="E129" s="16"/>
      <c r="F129" s="16"/>
      <c r="G129" s="16"/>
      <c r="H129" s="218"/>
    </row>
    <row r="130" spans="1:8">
      <c r="A130" s="2"/>
      <c r="B130" s="2"/>
      <c r="C130" s="2"/>
      <c r="D130" s="25"/>
      <c r="E130" s="2"/>
      <c r="F130" s="2"/>
      <c r="G130" s="2"/>
    </row>
    <row r="131" spans="1:8">
      <c r="A131" s="10"/>
      <c r="D131" s="4"/>
      <c r="F131" s="1" t="s">
        <v>4</v>
      </c>
      <c r="G131" s="17">
        <v>2054</v>
      </c>
      <c r="H131" s="217"/>
    </row>
    <row r="132" spans="1:8">
      <c r="A132" s="11" t="s">
        <v>2</v>
      </c>
      <c r="B132" s="18" t="s">
        <v>22</v>
      </c>
      <c r="D132" s="4"/>
      <c r="G132" s="5"/>
      <c r="H132" s="5"/>
    </row>
    <row r="133" spans="1:8" ht="5.0999999999999996" customHeight="1" thickBot="1">
      <c r="A133" s="12"/>
      <c r="B133" s="3"/>
      <c r="C133" s="3"/>
      <c r="D133" s="26"/>
      <c r="E133" s="3"/>
      <c r="F133" s="3"/>
      <c r="G133" s="6"/>
      <c r="H133" s="6"/>
    </row>
    <row r="134" spans="1:8" ht="13.8" thickTop="1">
      <c r="A134" s="13" t="s">
        <v>5</v>
      </c>
      <c r="B134" s="9"/>
      <c r="C134" s="9"/>
      <c r="D134" s="9" t="s">
        <v>9</v>
      </c>
      <c r="E134" s="9" t="s">
        <v>8</v>
      </c>
      <c r="F134" s="9" t="s">
        <v>7</v>
      </c>
      <c r="G134" s="7" t="s">
        <v>6</v>
      </c>
      <c r="H134" s="214" t="s">
        <v>404</v>
      </c>
    </row>
    <row r="135" spans="1:8" ht="5.0999999999999996" customHeight="1" thickBot="1">
      <c r="A135" s="12"/>
      <c r="B135" s="6"/>
      <c r="C135" s="6"/>
      <c r="D135" s="27"/>
      <c r="E135" s="6"/>
      <c r="F135" s="6"/>
      <c r="G135" s="6"/>
      <c r="H135" s="213"/>
    </row>
    <row r="136" spans="1:8" ht="13.8" thickTop="1">
      <c r="A136" s="14">
        <v>2025</v>
      </c>
      <c r="B136" s="5"/>
      <c r="C136" s="5"/>
      <c r="D136" s="28"/>
      <c r="E136" s="5"/>
      <c r="F136" s="5"/>
      <c r="G136" s="5"/>
      <c r="H136" s="212"/>
    </row>
    <row r="137" spans="1:8">
      <c r="A137" s="19" t="s">
        <v>10</v>
      </c>
      <c r="B137" s="20">
        <v>30</v>
      </c>
      <c r="C137" s="20" t="s">
        <v>6</v>
      </c>
      <c r="D137" s="29"/>
      <c r="E137" s="15"/>
      <c r="F137" s="15"/>
      <c r="G137" s="15">
        <v>18396</v>
      </c>
      <c r="H137" s="80" t="s">
        <v>406</v>
      </c>
    </row>
    <row r="138" spans="1:8">
      <c r="A138" s="19" t="s">
        <v>102</v>
      </c>
      <c r="B138" s="20">
        <v>6</v>
      </c>
      <c r="C138" s="20"/>
      <c r="D138" s="29" t="s">
        <v>205</v>
      </c>
      <c r="E138" s="15">
        <f>'D97-D98'!J21</f>
        <v>18396</v>
      </c>
      <c r="F138" s="15"/>
      <c r="G138" s="15">
        <f>G137-E138+F138</f>
        <v>0</v>
      </c>
      <c r="H138" s="80"/>
    </row>
    <row r="139" spans="1:8">
      <c r="A139" s="19"/>
      <c r="B139" s="20">
        <v>9</v>
      </c>
      <c r="C139" s="20" t="s">
        <v>378</v>
      </c>
      <c r="D139" s="29" t="s">
        <v>208</v>
      </c>
      <c r="E139" s="15"/>
      <c r="F139" s="15">
        <f>'A35'!J10</f>
        <v>11497.5</v>
      </c>
      <c r="G139" s="15">
        <f>G138-E139+F139</f>
        <v>11497.5</v>
      </c>
      <c r="H139" s="80" t="s">
        <v>406</v>
      </c>
    </row>
    <row r="140" spans="1:8">
      <c r="A140" s="19"/>
      <c r="B140" s="20"/>
      <c r="C140" s="20"/>
      <c r="D140" s="29"/>
      <c r="E140" s="15"/>
      <c r="F140" s="15"/>
      <c r="G140" s="15"/>
      <c r="H140" s="80"/>
    </row>
    <row r="141" spans="1:8">
      <c r="A141" s="19"/>
      <c r="B141" s="20"/>
      <c r="C141" s="20"/>
      <c r="D141" s="29"/>
      <c r="E141" s="15"/>
      <c r="F141" s="15"/>
      <c r="G141" s="15"/>
      <c r="H141" s="80"/>
    </row>
    <row r="142" spans="1:8">
      <c r="A142" s="21"/>
      <c r="B142" s="22"/>
      <c r="C142" s="22"/>
      <c r="D142" s="30"/>
      <c r="E142" s="16"/>
      <c r="F142" s="16"/>
      <c r="G142" s="16"/>
      <c r="H142" s="218"/>
    </row>
    <row r="143" spans="1:8">
      <c r="A143" s="2"/>
      <c r="B143" s="2"/>
      <c r="C143" s="2"/>
      <c r="D143" s="25"/>
      <c r="E143" s="2"/>
      <c r="F143" s="2"/>
      <c r="G143" s="2"/>
    </row>
    <row r="144" spans="1:8">
      <c r="A144" s="10"/>
      <c r="D144" s="4"/>
      <c r="F144" s="1" t="s">
        <v>4</v>
      </c>
      <c r="G144" s="17">
        <v>2055</v>
      </c>
      <c r="H144" s="217"/>
    </row>
    <row r="145" spans="1:8">
      <c r="A145" s="11" t="s">
        <v>2</v>
      </c>
      <c r="B145" s="18" t="s">
        <v>23</v>
      </c>
      <c r="D145" s="4"/>
      <c r="G145" s="5"/>
      <c r="H145" s="5"/>
    </row>
    <row r="146" spans="1:8" ht="5.0999999999999996" customHeight="1" thickBot="1">
      <c r="A146" s="12"/>
      <c r="B146" s="3"/>
      <c r="C146" s="3"/>
      <c r="D146" s="26"/>
      <c r="E146" s="3"/>
      <c r="F146" s="3"/>
      <c r="G146" s="6"/>
      <c r="H146" s="6"/>
    </row>
    <row r="147" spans="1:8" ht="13.8" thickTop="1">
      <c r="A147" s="13" t="s">
        <v>5</v>
      </c>
      <c r="B147" s="9"/>
      <c r="C147" s="9"/>
      <c r="D147" s="9" t="s">
        <v>9</v>
      </c>
      <c r="E147" s="9" t="s">
        <v>8</v>
      </c>
      <c r="F147" s="9" t="s">
        <v>7</v>
      </c>
      <c r="G147" s="7" t="s">
        <v>6</v>
      </c>
      <c r="H147" s="214" t="s">
        <v>404</v>
      </c>
    </row>
    <row r="148" spans="1:8" ht="5.0999999999999996" customHeight="1" thickBot="1">
      <c r="A148" s="12"/>
      <c r="B148" s="6"/>
      <c r="C148" s="6"/>
      <c r="D148" s="27"/>
      <c r="E148" s="6"/>
      <c r="F148" s="6"/>
      <c r="G148" s="6"/>
      <c r="H148" s="213"/>
    </row>
    <row r="149" spans="1:8" ht="13.8" thickTop="1">
      <c r="A149" s="14">
        <v>2025</v>
      </c>
      <c r="B149" s="5"/>
      <c r="C149" s="5"/>
      <c r="D149" s="28"/>
      <c r="E149" s="5"/>
      <c r="F149" s="5"/>
      <c r="G149" s="5"/>
      <c r="H149" s="212"/>
    </row>
    <row r="150" spans="1:8">
      <c r="A150" s="19" t="s">
        <v>102</v>
      </c>
      <c r="B150" s="20">
        <v>7</v>
      </c>
      <c r="C150" s="20" t="s">
        <v>356</v>
      </c>
      <c r="D150" s="29" t="s">
        <v>208</v>
      </c>
      <c r="E150" s="15"/>
      <c r="F150" s="15">
        <f>'A35'!J9</f>
        <v>8278.2000000000007</v>
      </c>
      <c r="G150" s="15">
        <f>(G149-E150+F150)</f>
        <v>8278.2000000000007</v>
      </c>
      <c r="H150" s="80" t="s">
        <v>406</v>
      </c>
    </row>
    <row r="151" spans="1:8">
      <c r="A151" s="19"/>
      <c r="B151" s="20">
        <v>9</v>
      </c>
      <c r="C151" s="20" t="s">
        <v>216</v>
      </c>
      <c r="D151" s="29" t="s">
        <v>205</v>
      </c>
      <c r="E151" s="15">
        <f>'D97-D98'!J27</f>
        <v>287.44</v>
      </c>
      <c r="F151" s="15"/>
      <c r="G151" s="15">
        <f>(G150-E151+F151)</f>
        <v>7990.7600000000011</v>
      </c>
      <c r="H151" s="80" t="s">
        <v>406</v>
      </c>
    </row>
    <row r="152" spans="1:8">
      <c r="A152" s="19"/>
      <c r="B152" s="20">
        <v>12</v>
      </c>
      <c r="C152" s="20"/>
      <c r="D152" s="29" t="s">
        <v>210</v>
      </c>
      <c r="E152" s="15">
        <f>'J5-J10'!E14</f>
        <v>2069.5500000000002</v>
      </c>
      <c r="F152" s="15"/>
      <c r="G152" s="15">
        <f>(G151-E152+F152)</f>
        <v>5921.2100000000009</v>
      </c>
      <c r="H152" s="80" t="s">
        <v>406</v>
      </c>
    </row>
    <row r="153" spans="1:8">
      <c r="A153" s="19"/>
      <c r="B153" s="20"/>
      <c r="C153" s="20"/>
      <c r="D153" s="29"/>
      <c r="E153" s="15"/>
      <c r="F153" s="15"/>
      <c r="G153" s="15"/>
      <c r="H153" s="80"/>
    </row>
    <row r="154" spans="1:8">
      <c r="A154" s="21"/>
      <c r="B154" s="22"/>
      <c r="C154" s="22"/>
      <c r="D154" s="30"/>
      <c r="E154" s="16"/>
      <c r="F154" s="16"/>
      <c r="G154" s="16"/>
      <c r="H154" s="218"/>
    </row>
    <row r="155" spans="1:8">
      <c r="D155" s="4"/>
    </row>
    <row r="156" spans="1:8">
      <c r="A156" s="10"/>
      <c r="B156" s="175"/>
      <c r="C156" s="175"/>
      <c r="D156" s="176"/>
      <c r="E156" s="175"/>
      <c r="F156" s="177" t="s">
        <v>4</v>
      </c>
      <c r="G156" s="17">
        <v>2056</v>
      </c>
      <c r="H156" s="217"/>
    </row>
    <row r="157" spans="1:8">
      <c r="A157" s="11" t="s">
        <v>2</v>
      </c>
      <c r="B157" s="18" t="s">
        <v>24</v>
      </c>
      <c r="D157" s="4"/>
      <c r="G157" s="5"/>
      <c r="H157" s="5"/>
    </row>
    <row r="158" spans="1:8" ht="5.0999999999999996" customHeight="1" thickBot="1">
      <c r="A158" s="12"/>
      <c r="B158" s="3"/>
      <c r="C158" s="3"/>
      <c r="D158" s="26"/>
      <c r="E158" s="3"/>
      <c r="F158" s="3"/>
      <c r="G158" s="6"/>
      <c r="H158" s="6"/>
    </row>
    <row r="159" spans="1:8" ht="13.8" thickTop="1">
      <c r="A159" s="13" t="s">
        <v>5</v>
      </c>
      <c r="B159" s="9"/>
      <c r="C159" s="9"/>
      <c r="D159" s="9" t="s">
        <v>9</v>
      </c>
      <c r="E159" s="9" t="s">
        <v>8</v>
      </c>
      <c r="F159" s="9" t="s">
        <v>7</v>
      </c>
      <c r="G159" s="7" t="s">
        <v>6</v>
      </c>
      <c r="H159" s="214" t="s">
        <v>404</v>
      </c>
    </row>
    <row r="160" spans="1:8" ht="5.0999999999999996" customHeight="1" thickBot="1">
      <c r="A160" s="12"/>
      <c r="B160" s="6"/>
      <c r="C160" s="6"/>
      <c r="D160" s="27"/>
      <c r="E160" s="6"/>
      <c r="F160" s="6"/>
      <c r="G160" s="6"/>
      <c r="H160" s="213"/>
    </row>
    <row r="161" spans="1:8" ht="13.8" thickTop="1">
      <c r="A161" s="14">
        <v>2025</v>
      </c>
      <c r="B161" s="5"/>
      <c r="C161" s="5"/>
      <c r="D161" s="28"/>
      <c r="E161" s="5"/>
      <c r="F161" s="5"/>
      <c r="G161" s="5"/>
      <c r="H161" s="212"/>
    </row>
    <row r="162" spans="1:8">
      <c r="A162" s="19"/>
      <c r="B162" s="20"/>
      <c r="C162" s="20"/>
      <c r="D162" s="29"/>
      <c r="E162" s="15"/>
      <c r="F162" s="15"/>
      <c r="G162" s="15"/>
      <c r="H162" s="80"/>
    </row>
    <row r="163" spans="1:8">
      <c r="A163" s="19"/>
      <c r="B163" s="20"/>
      <c r="C163" s="20"/>
      <c r="D163" s="29"/>
      <c r="E163" s="15"/>
      <c r="F163" s="15"/>
      <c r="G163" s="15"/>
      <c r="H163" s="80"/>
    </row>
    <row r="164" spans="1:8">
      <c r="A164" s="19"/>
      <c r="B164" s="20"/>
      <c r="C164" s="20"/>
      <c r="D164" s="29"/>
      <c r="E164" s="15"/>
      <c r="F164" s="15"/>
      <c r="G164" s="15"/>
      <c r="H164" s="80"/>
    </row>
    <row r="165" spans="1:8">
      <c r="A165" s="19"/>
      <c r="B165" s="20"/>
      <c r="C165" s="20"/>
      <c r="D165" s="29"/>
      <c r="E165" s="15"/>
      <c r="F165" s="15"/>
      <c r="G165" s="15"/>
      <c r="H165" s="80"/>
    </row>
    <row r="166" spans="1:8">
      <c r="A166" s="21"/>
      <c r="B166" s="22"/>
      <c r="C166" s="22"/>
      <c r="D166" s="30"/>
      <c r="E166" s="16"/>
      <c r="F166" s="16"/>
      <c r="G166" s="16"/>
      <c r="H166" s="218"/>
    </row>
    <row r="167" spans="1:8">
      <c r="D167" s="4"/>
    </row>
  </sheetData>
  <pageMargins left="0.7" right="0.7" top="0.75" bottom="0.75" header="0.3" footer="0.3"/>
  <pageSetup scale="95" orientation="portrait" r:id="rId1"/>
  <rowBreaks count="3" manualBreakCount="3">
    <brk id="57" max="16383" man="1"/>
    <brk id="90" max="16383" man="1"/>
    <brk id="14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15"/>
  <sheetViews>
    <sheetView zoomScale="190" zoomScaleNormal="190" zoomScaleSheetLayoutView="160" workbookViewId="0">
      <selection activeCell="C24" sqref="C24"/>
    </sheetView>
  </sheetViews>
  <sheetFormatPr baseColWidth="10" defaultRowHeight="13.2"/>
  <cols>
    <col min="1" max="1" width="10.6640625" customWidth="1"/>
    <col min="2" max="2" width="3.6640625" customWidth="1"/>
    <col min="3" max="3" width="35.6640625" customWidth="1"/>
    <col min="4" max="4" width="5.6640625" customWidth="1"/>
    <col min="5" max="6" width="15.6640625" customWidth="1"/>
    <col min="7" max="7" width="105.77734375" customWidth="1"/>
  </cols>
  <sheetData>
    <row r="1" spans="1:7">
      <c r="A1" s="23" t="s">
        <v>1</v>
      </c>
      <c r="D1" s="4"/>
    </row>
    <row r="2" spans="1:7">
      <c r="A2" s="23" t="s">
        <v>382</v>
      </c>
      <c r="D2" s="4"/>
    </row>
    <row r="3" spans="1:7">
      <c r="A3" s="23" t="s">
        <v>101</v>
      </c>
      <c r="D3" s="4"/>
      <c r="F3" s="36" t="s">
        <v>103</v>
      </c>
    </row>
    <row r="4" spans="1:7" ht="13.8" thickBot="1">
      <c r="A4" s="3"/>
      <c r="B4" s="3"/>
      <c r="C4" s="3"/>
      <c r="D4" s="26"/>
      <c r="E4" s="3"/>
      <c r="F4" s="3"/>
    </row>
    <row r="5" spans="1:7" ht="13.8" thickTop="1">
      <c r="A5" s="13" t="s">
        <v>5</v>
      </c>
      <c r="B5" s="7"/>
      <c r="C5" s="14" t="s">
        <v>104</v>
      </c>
      <c r="D5" s="7" t="s">
        <v>9</v>
      </c>
      <c r="E5" s="7" t="s">
        <v>8</v>
      </c>
      <c r="F5" s="7" t="s">
        <v>7</v>
      </c>
    </row>
    <row r="6" spans="1:7" ht="5.0999999999999996" customHeight="1" thickBot="1">
      <c r="A6" s="12"/>
      <c r="B6" s="6"/>
      <c r="C6" s="6"/>
      <c r="D6" s="27"/>
      <c r="E6" s="6"/>
      <c r="F6" s="6"/>
    </row>
    <row r="7" spans="1:7" ht="13.8" thickTop="1">
      <c r="A7" s="14">
        <v>2025</v>
      </c>
      <c r="B7" s="5"/>
      <c r="C7" s="5"/>
      <c r="D7" s="28"/>
      <c r="E7" s="5"/>
      <c r="F7" s="5"/>
    </row>
    <row r="8" spans="1:7">
      <c r="A8" s="19" t="s">
        <v>102</v>
      </c>
      <c r="B8" s="29">
        <v>5</v>
      </c>
      <c r="C8" s="20" t="s">
        <v>71</v>
      </c>
      <c r="D8" s="29">
        <v>4015</v>
      </c>
      <c r="E8" s="15">
        <v>1100</v>
      </c>
      <c r="F8" s="15"/>
    </row>
    <row r="9" spans="1:7">
      <c r="A9" s="19"/>
      <c r="B9" s="29"/>
      <c r="C9" s="20" t="s">
        <v>55</v>
      </c>
      <c r="D9" s="29">
        <v>2070</v>
      </c>
      <c r="E9" s="15">
        <v>55</v>
      </c>
      <c r="F9" s="15"/>
    </row>
    <row r="10" spans="1:7">
      <c r="A10" s="19"/>
      <c r="B10" s="29"/>
      <c r="C10" s="20" t="s">
        <v>57</v>
      </c>
      <c r="D10" s="29">
        <v>2080</v>
      </c>
      <c r="E10" s="15">
        <v>109.73</v>
      </c>
      <c r="F10" s="15"/>
    </row>
    <row r="11" spans="1:7">
      <c r="A11" s="19"/>
      <c r="B11" s="29"/>
      <c r="C11" s="20" t="s">
        <v>211</v>
      </c>
      <c r="D11" s="160" t="s">
        <v>222</v>
      </c>
      <c r="E11" s="15"/>
      <c r="F11" s="15">
        <v>1264.73</v>
      </c>
      <c r="G11" s="76"/>
    </row>
    <row r="12" spans="1:7">
      <c r="A12" s="19"/>
      <c r="B12" s="29"/>
      <c r="C12" s="211" t="s">
        <v>209</v>
      </c>
      <c r="D12" s="29"/>
      <c r="E12" s="15"/>
      <c r="F12" s="15"/>
    </row>
    <row r="13" spans="1:7">
      <c r="A13" s="19"/>
      <c r="B13" s="29"/>
      <c r="C13" s="20"/>
      <c r="D13" s="29"/>
      <c r="E13" s="15"/>
      <c r="F13" s="15"/>
    </row>
    <row r="14" spans="1:7">
      <c r="A14" s="19"/>
      <c r="B14" s="29">
        <v>12</v>
      </c>
      <c r="C14" s="20" t="s">
        <v>221</v>
      </c>
      <c r="D14" s="160" t="s">
        <v>226</v>
      </c>
      <c r="E14" s="15">
        <v>2069.5500000000002</v>
      </c>
      <c r="F14" s="15"/>
    </row>
    <row r="15" spans="1:7">
      <c r="A15" s="19"/>
      <c r="B15" s="29"/>
      <c r="C15" s="20" t="s">
        <v>223</v>
      </c>
      <c r="D15" s="29">
        <v>5155</v>
      </c>
      <c r="E15" s="15"/>
      <c r="F15" s="15">
        <v>1800</v>
      </c>
    </row>
    <row r="16" spans="1:7">
      <c r="A16" s="19"/>
      <c r="B16" s="29"/>
      <c r="C16" s="20" t="s">
        <v>224</v>
      </c>
      <c r="D16" s="29">
        <v>2075</v>
      </c>
      <c r="E16" s="15"/>
      <c r="F16" s="15">
        <v>90</v>
      </c>
    </row>
    <row r="17" spans="1:7">
      <c r="A17" s="19"/>
      <c r="B17" s="29"/>
      <c r="C17" s="20" t="s">
        <v>225</v>
      </c>
      <c r="D17" s="29">
        <v>2085</v>
      </c>
      <c r="E17" s="15"/>
      <c r="F17" s="15">
        <v>179.55</v>
      </c>
      <c r="G17" s="76"/>
    </row>
    <row r="18" spans="1:7">
      <c r="A18" s="19"/>
      <c r="B18" s="29"/>
      <c r="C18" s="211" t="s">
        <v>209</v>
      </c>
      <c r="D18" s="29"/>
      <c r="E18" s="15"/>
      <c r="F18" s="15"/>
    </row>
    <row r="19" spans="1:7">
      <c r="A19" s="19"/>
      <c r="B19" s="29"/>
      <c r="C19" s="20"/>
      <c r="D19" s="29"/>
      <c r="E19" s="15"/>
      <c r="F19" s="15"/>
    </row>
    <row r="20" spans="1:7">
      <c r="A20" s="19"/>
      <c r="B20" s="29">
        <v>14</v>
      </c>
      <c r="C20" s="20" t="s">
        <v>71</v>
      </c>
      <c r="D20" s="29">
        <v>4015</v>
      </c>
      <c r="E20" s="15">
        <v>350</v>
      </c>
      <c r="F20" s="15"/>
    </row>
    <row r="21" spans="1:7">
      <c r="A21" s="19"/>
      <c r="B21" s="29"/>
      <c r="C21" s="20" t="s">
        <v>55</v>
      </c>
      <c r="D21" s="29">
        <v>2070</v>
      </c>
      <c r="E21" s="15">
        <v>17.5</v>
      </c>
      <c r="F21" s="15"/>
    </row>
    <row r="22" spans="1:7">
      <c r="A22" s="19"/>
      <c r="B22" s="29"/>
      <c r="C22" s="20" t="s">
        <v>57</v>
      </c>
      <c r="D22" s="29">
        <v>2080</v>
      </c>
      <c r="E22" s="15">
        <v>34.909999999999997</v>
      </c>
      <c r="F22" s="15"/>
    </row>
    <row r="23" spans="1:7">
      <c r="A23" s="19"/>
      <c r="B23" s="29"/>
      <c r="C23" s="20" t="s">
        <v>228</v>
      </c>
      <c r="D23" s="160" t="s">
        <v>357</v>
      </c>
      <c r="E23" s="15"/>
      <c r="F23" s="15">
        <v>402.41</v>
      </c>
      <c r="G23" s="76"/>
    </row>
    <row r="24" spans="1:7">
      <c r="A24" s="19"/>
      <c r="B24" s="29"/>
      <c r="C24" s="211" t="s">
        <v>229</v>
      </c>
      <c r="D24" s="29"/>
      <c r="E24" s="15"/>
      <c r="F24" s="15"/>
    </row>
    <row r="25" spans="1:7">
      <c r="A25" s="19"/>
      <c r="B25" s="29"/>
      <c r="C25" s="20"/>
      <c r="D25" s="29"/>
      <c r="E25" s="15"/>
      <c r="F25" s="15"/>
    </row>
    <row r="26" spans="1:7">
      <c r="A26" s="19"/>
      <c r="B26" s="29"/>
      <c r="C26" s="20"/>
      <c r="D26" s="29"/>
      <c r="E26" s="15"/>
      <c r="F26" s="15"/>
    </row>
    <row r="27" spans="1:7">
      <c r="A27" s="19"/>
      <c r="B27" s="29"/>
      <c r="C27" s="20"/>
      <c r="D27" s="29"/>
      <c r="E27" s="15"/>
      <c r="F27" s="15"/>
    </row>
    <row r="28" spans="1:7">
      <c r="A28" s="19"/>
      <c r="B28" s="29"/>
      <c r="C28" s="20"/>
      <c r="D28" s="29"/>
      <c r="E28" s="15"/>
      <c r="F28" s="15"/>
    </row>
    <row r="29" spans="1:7">
      <c r="A29" s="19"/>
      <c r="B29" s="29"/>
      <c r="C29" s="20"/>
      <c r="D29" s="160"/>
      <c r="E29" s="15"/>
      <c r="F29" s="15"/>
      <c r="G29" s="76"/>
    </row>
    <row r="30" spans="1:7">
      <c r="A30" s="19"/>
      <c r="B30" s="29"/>
      <c r="C30" s="20"/>
      <c r="D30" s="29"/>
      <c r="E30" s="15"/>
      <c r="F30" s="15"/>
    </row>
    <row r="31" spans="1:7">
      <c r="A31" s="19"/>
      <c r="B31" s="29"/>
      <c r="C31" s="20"/>
      <c r="D31" s="29"/>
      <c r="E31" s="15"/>
      <c r="F31" s="15"/>
    </row>
    <row r="32" spans="1:7">
      <c r="A32" s="19"/>
      <c r="B32" s="29"/>
      <c r="C32" s="20"/>
      <c r="D32" s="160"/>
      <c r="E32" s="15"/>
      <c r="F32" s="15"/>
    </row>
    <row r="33" spans="1:7">
      <c r="A33" s="19"/>
      <c r="B33" s="20"/>
      <c r="C33" s="20"/>
      <c r="D33" s="29"/>
      <c r="E33" s="15"/>
      <c r="F33" s="15"/>
    </row>
    <row r="34" spans="1:7">
      <c r="A34" s="19"/>
      <c r="B34" s="20"/>
      <c r="C34" s="20"/>
      <c r="D34" s="29"/>
      <c r="E34" s="15"/>
      <c r="F34" s="15"/>
    </row>
    <row r="35" spans="1:7">
      <c r="A35" s="19"/>
      <c r="B35" s="20"/>
      <c r="C35" s="20"/>
      <c r="D35" s="29"/>
      <c r="E35" s="15"/>
      <c r="F35" s="15"/>
      <c r="G35" s="76"/>
    </row>
    <row r="36" spans="1:7">
      <c r="A36" s="19"/>
      <c r="B36" s="20"/>
      <c r="C36" s="20"/>
      <c r="D36" s="29"/>
      <c r="E36" s="15"/>
      <c r="F36" s="15"/>
    </row>
    <row r="37" spans="1:7">
      <c r="A37" s="19"/>
      <c r="B37" s="20"/>
      <c r="C37" s="20"/>
      <c r="D37" s="29"/>
      <c r="E37" s="15"/>
      <c r="F37" s="15"/>
    </row>
    <row r="38" spans="1:7">
      <c r="A38" s="19"/>
      <c r="B38" s="20"/>
      <c r="C38" s="20"/>
      <c r="D38" s="29"/>
      <c r="E38" s="15"/>
      <c r="F38" s="15"/>
    </row>
    <row r="39" spans="1:7">
      <c r="A39" s="19"/>
      <c r="B39" s="20"/>
      <c r="C39" s="20"/>
      <c r="D39" s="29"/>
      <c r="E39" s="15"/>
      <c r="F39" s="15"/>
    </row>
    <row r="40" spans="1:7">
      <c r="A40" s="21"/>
      <c r="B40" s="22"/>
      <c r="C40" s="22"/>
      <c r="D40" s="30"/>
      <c r="E40" s="16"/>
      <c r="F40" s="16"/>
    </row>
    <row r="56" spans="1:6">
      <c r="A56" s="23" t="s">
        <v>1</v>
      </c>
      <c r="D56" s="4"/>
    </row>
    <row r="57" spans="1:6">
      <c r="A57" s="23" t="s">
        <v>382</v>
      </c>
      <c r="D57" s="4"/>
    </row>
    <row r="58" spans="1:6">
      <c r="A58" s="23" t="s">
        <v>101</v>
      </c>
      <c r="D58" s="4"/>
      <c r="F58" s="36" t="s">
        <v>105</v>
      </c>
    </row>
    <row r="59" spans="1:6" ht="13.8" thickBot="1">
      <c r="A59" s="3"/>
      <c r="B59" s="3"/>
      <c r="C59" s="3"/>
      <c r="D59" s="26"/>
      <c r="E59" s="3"/>
      <c r="F59" s="3"/>
    </row>
    <row r="60" spans="1:6" ht="13.8" thickTop="1">
      <c r="A60" s="13" t="s">
        <v>5</v>
      </c>
      <c r="B60" s="7"/>
      <c r="C60" s="14" t="s">
        <v>104</v>
      </c>
      <c r="D60" s="7" t="s">
        <v>9</v>
      </c>
      <c r="E60" s="7" t="s">
        <v>8</v>
      </c>
      <c r="F60" s="7" t="s">
        <v>7</v>
      </c>
    </row>
    <row r="61" spans="1:6" ht="5.0999999999999996" customHeight="1" thickBot="1">
      <c r="A61" s="12"/>
      <c r="B61" s="6"/>
      <c r="C61" s="6"/>
      <c r="D61" s="27"/>
      <c r="E61" s="6"/>
      <c r="F61" s="6"/>
    </row>
    <row r="62" spans="1:6" ht="13.8" thickTop="1">
      <c r="A62" s="14">
        <v>2025</v>
      </c>
      <c r="B62" s="5"/>
      <c r="C62" s="5"/>
      <c r="D62" s="28"/>
      <c r="E62" s="5"/>
      <c r="F62" s="5"/>
    </row>
    <row r="63" spans="1:6">
      <c r="A63" s="19"/>
      <c r="B63" s="20"/>
      <c r="C63" s="98" t="s">
        <v>238</v>
      </c>
      <c r="D63" s="29"/>
      <c r="E63" s="15"/>
      <c r="F63" s="15"/>
    </row>
    <row r="64" spans="1:6">
      <c r="A64" s="19"/>
      <c r="B64" s="29"/>
      <c r="C64" s="20"/>
      <c r="D64" s="29"/>
      <c r="E64" s="15"/>
      <c r="F64" s="15"/>
    </row>
    <row r="65" spans="1:9">
      <c r="A65" s="19"/>
      <c r="B65" s="29"/>
      <c r="C65" s="20"/>
      <c r="D65" s="29"/>
      <c r="E65" s="15"/>
      <c r="F65" s="15"/>
    </row>
    <row r="66" spans="1:9">
      <c r="A66" s="19"/>
      <c r="B66" s="29"/>
      <c r="C66" s="20"/>
      <c r="D66" s="29"/>
      <c r="E66" s="15"/>
      <c r="F66" s="15"/>
    </row>
    <row r="67" spans="1:9">
      <c r="A67" s="19"/>
      <c r="B67" s="29"/>
      <c r="C67" s="20"/>
      <c r="D67" s="29"/>
      <c r="E67" s="15"/>
      <c r="F67" s="15"/>
    </row>
    <row r="68" spans="1:9">
      <c r="A68" s="19"/>
      <c r="B68" s="29"/>
      <c r="C68" s="20"/>
      <c r="D68" s="29"/>
      <c r="E68" s="15"/>
      <c r="F68" s="15"/>
    </row>
    <row r="69" spans="1:9">
      <c r="A69" s="19"/>
      <c r="B69" s="29"/>
      <c r="C69" s="20"/>
      <c r="D69" s="29"/>
      <c r="E69" s="15"/>
      <c r="F69" s="15"/>
    </row>
    <row r="70" spans="1:9">
      <c r="A70" s="19"/>
      <c r="B70" s="29"/>
      <c r="C70" s="20"/>
      <c r="D70" s="29"/>
      <c r="E70" s="15"/>
      <c r="F70" s="15"/>
    </row>
    <row r="71" spans="1:9">
      <c r="A71" s="19"/>
      <c r="B71" s="29"/>
      <c r="C71" s="20"/>
      <c r="D71" s="29"/>
      <c r="E71" s="15"/>
      <c r="F71" s="15"/>
    </row>
    <row r="72" spans="1:9">
      <c r="A72" s="19"/>
      <c r="B72" s="29"/>
      <c r="C72" s="20"/>
      <c r="D72" s="29"/>
      <c r="E72" s="15"/>
      <c r="F72" s="15"/>
      <c r="I72" s="18"/>
    </row>
    <row r="73" spans="1:9">
      <c r="A73" s="19"/>
      <c r="B73" s="29"/>
      <c r="C73" s="20"/>
      <c r="D73" s="29"/>
      <c r="E73" s="15"/>
      <c r="F73" s="15"/>
      <c r="I73" s="18"/>
    </row>
    <row r="74" spans="1:9">
      <c r="A74" s="19"/>
      <c r="B74" s="29"/>
      <c r="C74" s="20"/>
      <c r="D74" s="29"/>
      <c r="E74" s="15"/>
      <c r="F74" s="15"/>
    </row>
    <row r="75" spans="1:9">
      <c r="A75" s="19"/>
      <c r="B75" s="29"/>
      <c r="C75" s="20"/>
      <c r="D75" s="29"/>
      <c r="E75" s="15"/>
      <c r="F75" s="15"/>
    </row>
    <row r="76" spans="1:9">
      <c r="A76" s="19"/>
      <c r="B76" s="29"/>
      <c r="C76" s="20"/>
      <c r="D76" s="29"/>
      <c r="E76" s="15"/>
      <c r="F76" s="15"/>
    </row>
    <row r="77" spans="1:9">
      <c r="A77" s="19"/>
      <c r="B77" s="29"/>
      <c r="C77" s="20"/>
      <c r="D77" s="29"/>
      <c r="E77" s="15"/>
      <c r="F77" s="15"/>
    </row>
    <row r="78" spans="1:9">
      <c r="A78" s="19"/>
      <c r="B78" s="29"/>
      <c r="C78" s="20"/>
      <c r="D78" s="29"/>
      <c r="E78" s="15"/>
      <c r="F78" s="15"/>
    </row>
    <row r="79" spans="1:9">
      <c r="A79" s="19"/>
      <c r="B79" s="29"/>
      <c r="C79" s="20"/>
      <c r="D79" s="29"/>
      <c r="E79" s="15"/>
      <c r="F79" s="15"/>
    </row>
    <row r="80" spans="1:9">
      <c r="A80" s="19"/>
      <c r="B80" s="29"/>
      <c r="C80" s="20"/>
      <c r="D80" s="29"/>
      <c r="E80" s="15"/>
      <c r="F80" s="15"/>
    </row>
    <row r="81" spans="1:6">
      <c r="A81" s="19"/>
      <c r="B81" s="29"/>
      <c r="C81" s="20"/>
      <c r="D81" s="29"/>
      <c r="E81" s="15"/>
      <c r="F81" s="15"/>
    </row>
    <row r="82" spans="1:6">
      <c r="A82" s="19"/>
      <c r="B82" s="29"/>
      <c r="C82" s="20"/>
      <c r="D82" s="29"/>
      <c r="E82" s="15"/>
      <c r="F82" s="15"/>
    </row>
    <row r="83" spans="1:6">
      <c r="A83" s="19"/>
      <c r="B83" s="29"/>
      <c r="C83" s="20"/>
      <c r="D83" s="29"/>
      <c r="E83" s="15"/>
      <c r="F83" s="15"/>
    </row>
    <row r="84" spans="1:6">
      <c r="A84" s="19"/>
      <c r="B84" s="29"/>
      <c r="C84" s="20"/>
      <c r="D84" s="29"/>
      <c r="E84" s="15"/>
      <c r="F84" s="15"/>
    </row>
    <row r="85" spans="1:6">
      <c r="A85" s="19"/>
      <c r="B85" s="29"/>
      <c r="C85" s="20"/>
      <c r="D85" s="29"/>
      <c r="E85" s="15"/>
      <c r="F85" s="15"/>
    </row>
    <row r="86" spans="1:6">
      <c r="A86" s="19"/>
      <c r="B86" s="29"/>
      <c r="C86" s="20"/>
      <c r="D86" s="29"/>
      <c r="E86" s="15"/>
      <c r="F86" s="15"/>
    </row>
    <row r="87" spans="1:6">
      <c r="A87" s="19"/>
      <c r="B87" s="29"/>
      <c r="C87" s="20"/>
      <c r="D87" s="29"/>
      <c r="E87" s="15"/>
      <c r="F87" s="15"/>
    </row>
    <row r="88" spans="1:6">
      <c r="A88" s="19"/>
      <c r="B88" s="20"/>
      <c r="C88" s="20"/>
      <c r="D88" s="29"/>
      <c r="E88" s="15"/>
      <c r="F88" s="15"/>
    </row>
    <row r="89" spans="1:6">
      <c r="A89" s="19"/>
      <c r="B89" s="20"/>
      <c r="C89" s="20"/>
      <c r="D89" s="29"/>
      <c r="E89" s="15"/>
      <c r="F89" s="15"/>
    </row>
    <row r="90" spans="1:6">
      <c r="A90" s="19"/>
      <c r="B90" s="20"/>
      <c r="C90" s="20"/>
      <c r="D90" s="29"/>
      <c r="E90" s="15"/>
      <c r="F90" s="15"/>
    </row>
    <row r="91" spans="1:6">
      <c r="A91" s="19"/>
      <c r="B91" s="20"/>
      <c r="C91" s="20"/>
      <c r="D91" s="29"/>
      <c r="E91" s="15"/>
      <c r="F91" s="15"/>
    </row>
    <row r="92" spans="1:6">
      <c r="A92" s="19"/>
      <c r="B92" s="20"/>
      <c r="C92" s="20"/>
      <c r="D92" s="29"/>
      <c r="E92" s="15"/>
      <c r="F92" s="15"/>
    </row>
    <row r="93" spans="1:6">
      <c r="A93" s="19"/>
      <c r="B93" s="20"/>
      <c r="C93" s="20"/>
      <c r="D93" s="29"/>
      <c r="E93" s="15"/>
      <c r="F93" s="15"/>
    </row>
    <row r="94" spans="1:6">
      <c r="A94" s="19"/>
      <c r="B94" s="20"/>
      <c r="C94" s="20"/>
      <c r="D94" s="29"/>
      <c r="E94" s="15"/>
      <c r="F94" s="15"/>
    </row>
    <row r="95" spans="1:6">
      <c r="A95" s="21"/>
      <c r="B95" s="22"/>
      <c r="C95" s="22"/>
      <c r="D95" s="30"/>
      <c r="E95" s="16"/>
      <c r="F95" s="16"/>
    </row>
    <row r="111" spans="1:4">
      <c r="A111" s="23" t="s">
        <v>1</v>
      </c>
      <c r="D111" s="4"/>
    </row>
    <row r="112" spans="1:4">
      <c r="A112" s="23" t="s">
        <v>382</v>
      </c>
      <c r="D112" s="4"/>
    </row>
    <row r="113" spans="1:6">
      <c r="A113" s="23" t="s">
        <v>101</v>
      </c>
      <c r="D113" s="4"/>
      <c r="F113" s="36" t="s">
        <v>106</v>
      </c>
    </row>
    <row r="114" spans="1:6" ht="13.8" thickBot="1">
      <c r="A114" s="3"/>
      <c r="B114" s="3"/>
      <c r="C114" s="3"/>
      <c r="D114" s="26"/>
      <c r="E114" s="3"/>
      <c r="F114" s="3"/>
    </row>
    <row r="115" spans="1:6" ht="13.8" thickTop="1">
      <c r="A115" s="13" t="s">
        <v>5</v>
      </c>
      <c r="B115" s="7"/>
      <c r="C115" s="14" t="s">
        <v>104</v>
      </c>
      <c r="D115" s="7" t="s">
        <v>9</v>
      </c>
      <c r="E115" s="7" t="s">
        <v>8</v>
      </c>
      <c r="F115" s="7" t="s">
        <v>7</v>
      </c>
    </row>
    <row r="116" spans="1:6" ht="5.0999999999999996" customHeight="1" thickBot="1">
      <c r="A116" s="12"/>
      <c r="B116" s="6"/>
      <c r="C116" s="6"/>
      <c r="D116" s="27"/>
      <c r="E116" s="6"/>
      <c r="F116" s="6"/>
    </row>
    <row r="117" spans="1:6" ht="13.8" thickTop="1">
      <c r="A117" s="14">
        <v>2025</v>
      </c>
      <c r="B117" s="5"/>
      <c r="C117" s="5"/>
      <c r="D117" s="28"/>
      <c r="E117" s="5"/>
      <c r="F117" s="5"/>
    </row>
    <row r="118" spans="1:6">
      <c r="A118" s="19"/>
      <c r="B118" s="29"/>
      <c r="C118" s="20"/>
      <c r="D118" s="29"/>
      <c r="E118" s="15"/>
      <c r="F118" s="15"/>
    </row>
    <row r="119" spans="1:6">
      <c r="A119" s="19"/>
      <c r="B119" s="29"/>
      <c r="C119" s="20"/>
      <c r="D119" s="29"/>
      <c r="E119" s="15"/>
      <c r="F119" s="15"/>
    </row>
    <row r="120" spans="1:6">
      <c r="A120" s="19"/>
      <c r="B120" s="29"/>
      <c r="C120" s="20"/>
      <c r="D120" s="29"/>
      <c r="E120" s="15"/>
      <c r="F120" s="15"/>
    </row>
    <row r="121" spans="1:6">
      <c r="A121" s="19"/>
      <c r="B121" s="29"/>
      <c r="C121" s="20"/>
      <c r="D121" s="29"/>
      <c r="E121" s="15"/>
      <c r="F121" s="15"/>
    </row>
    <row r="122" spans="1:6">
      <c r="A122" s="19"/>
      <c r="B122" s="29"/>
      <c r="C122" s="20"/>
      <c r="D122" s="29"/>
      <c r="E122" s="15"/>
      <c r="F122" s="15"/>
    </row>
    <row r="123" spans="1:6">
      <c r="A123" s="19"/>
      <c r="B123" s="29"/>
      <c r="C123" s="20"/>
      <c r="D123" s="29"/>
      <c r="E123" s="15"/>
      <c r="F123" s="15"/>
    </row>
    <row r="124" spans="1:6">
      <c r="A124" s="19"/>
      <c r="B124" s="29"/>
      <c r="C124" s="20"/>
      <c r="D124" s="29"/>
      <c r="E124" s="15"/>
      <c r="F124" s="15"/>
    </row>
    <row r="125" spans="1:6">
      <c r="A125" s="19"/>
      <c r="B125" s="29"/>
      <c r="C125" s="20"/>
      <c r="D125" s="29"/>
      <c r="E125" s="15"/>
      <c r="F125" s="15"/>
    </row>
    <row r="126" spans="1:6">
      <c r="A126" s="19"/>
      <c r="B126" s="29"/>
      <c r="C126" s="20"/>
      <c r="D126" s="29"/>
      <c r="E126" s="15"/>
      <c r="F126" s="15"/>
    </row>
    <row r="127" spans="1:6">
      <c r="A127" s="19"/>
      <c r="B127" s="29"/>
      <c r="C127" s="20"/>
      <c r="D127" s="29"/>
      <c r="E127" s="15"/>
      <c r="F127" s="15"/>
    </row>
    <row r="128" spans="1:6">
      <c r="A128" s="19"/>
      <c r="B128" s="29"/>
      <c r="C128" s="20"/>
      <c r="D128" s="29"/>
      <c r="E128" s="15"/>
      <c r="F128" s="15"/>
    </row>
    <row r="129" spans="1:6">
      <c r="A129" s="19"/>
      <c r="B129" s="29"/>
      <c r="C129" s="20"/>
      <c r="D129" s="29"/>
      <c r="E129" s="15"/>
      <c r="F129" s="15"/>
    </row>
    <row r="130" spans="1:6">
      <c r="A130" s="19"/>
      <c r="B130" s="29"/>
      <c r="C130" s="20"/>
      <c r="D130" s="29"/>
      <c r="E130" s="15"/>
      <c r="F130" s="15"/>
    </row>
    <row r="131" spans="1:6">
      <c r="A131" s="19"/>
      <c r="B131" s="29"/>
      <c r="C131" s="20"/>
      <c r="D131" s="29"/>
      <c r="E131" s="15"/>
      <c r="F131" s="15"/>
    </row>
    <row r="132" spans="1:6">
      <c r="A132" s="19"/>
      <c r="B132" s="29"/>
      <c r="C132" s="20"/>
      <c r="D132" s="29"/>
      <c r="E132" s="15"/>
      <c r="F132" s="15"/>
    </row>
    <row r="133" spans="1:6">
      <c r="A133" s="19"/>
      <c r="B133" s="29"/>
      <c r="C133" s="20"/>
      <c r="D133" s="29"/>
      <c r="E133" s="15"/>
      <c r="F133" s="15"/>
    </row>
    <row r="134" spans="1:6">
      <c r="A134" s="19"/>
      <c r="B134" s="29"/>
      <c r="C134" s="20"/>
      <c r="D134" s="29"/>
      <c r="E134" s="15"/>
      <c r="F134" s="15"/>
    </row>
    <row r="135" spans="1:6">
      <c r="A135" s="19"/>
      <c r="B135" s="20"/>
      <c r="C135" s="20"/>
      <c r="D135" s="29"/>
      <c r="E135" s="15"/>
      <c r="F135" s="15"/>
    </row>
    <row r="136" spans="1:6">
      <c r="A136" s="19"/>
      <c r="B136" s="20"/>
      <c r="C136" s="20"/>
      <c r="D136" s="29"/>
      <c r="E136" s="15"/>
      <c r="F136" s="15"/>
    </row>
    <row r="137" spans="1:6">
      <c r="A137" s="19"/>
      <c r="B137" s="20"/>
      <c r="C137" s="20"/>
      <c r="D137" s="29"/>
      <c r="E137" s="15"/>
      <c r="F137" s="15"/>
    </row>
    <row r="138" spans="1:6">
      <c r="A138" s="19"/>
      <c r="B138" s="20"/>
      <c r="C138" s="20"/>
      <c r="D138" s="29"/>
      <c r="E138" s="15"/>
      <c r="F138" s="15"/>
    </row>
    <row r="139" spans="1:6">
      <c r="A139" s="19"/>
      <c r="B139" s="20"/>
      <c r="C139" s="20"/>
      <c r="D139" s="29"/>
      <c r="E139" s="15"/>
      <c r="F139" s="15"/>
    </row>
    <row r="140" spans="1:6">
      <c r="A140" s="19"/>
      <c r="B140" s="20"/>
      <c r="C140" s="20"/>
      <c r="D140" s="29"/>
      <c r="E140" s="15"/>
      <c r="F140" s="15"/>
    </row>
    <row r="141" spans="1:6">
      <c r="A141" s="19"/>
      <c r="B141" s="20"/>
      <c r="C141" s="20"/>
      <c r="D141" s="29"/>
      <c r="E141" s="15"/>
      <c r="F141" s="15"/>
    </row>
    <row r="142" spans="1:6">
      <c r="A142" s="19"/>
      <c r="B142" s="20"/>
      <c r="C142" s="20"/>
      <c r="D142" s="29"/>
      <c r="E142" s="15"/>
      <c r="F142" s="15"/>
    </row>
    <row r="143" spans="1:6">
      <c r="A143" s="19"/>
      <c r="B143" s="20"/>
      <c r="C143" s="20"/>
      <c r="D143" s="29"/>
      <c r="E143" s="15"/>
      <c r="F143" s="15"/>
    </row>
    <row r="144" spans="1:6">
      <c r="A144" s="19"/>
      <c r="B144" s="20"/>
      <c r="C144" s="20"/>
      <c r="D144" s="29"/>
      <c r="E144" s="15"/>
      <c r="F144" s="15"/>
    </row>
    <row r="145" spans="1:6">
      <c r="A145" s="19"/>
      <c r="B145" s="20"/>
      <c r="C145" s="20"/>
      <c r="D145" s="29"/>
      <c r="E145" s="15"/>
      <c r="F145" s="15"/>
    </row>
    <row r="146" spans="1:6">
      <c r="A146" s="19"/>
      <c r="B146" s="20"/>
      <c r="C146" s="20"/>
      <c r="D146" s="29"/>
      <c r="E146" s="15"/>
      <c r="F146" s="15"/>
    </row>
    <row r="147" spans="1:6">
      <c r="A147" s="19"/>
      <c r="B147" s="20"/>
      <c r="C147" s="20"/>
      <c r="D147" s="29"/>
      <c r="E147" s="15"/>
      <c r="F147" s="15"/>
    </row>
    <row r="148" spans="1:6">
      <c r="A148" s="19"/>
      <c r="B148" s="20"/>
      <c r="C148" s="20"/>
      <c r="D148" s="29"/>
      <c r="E148" s="15"/>
      <c r="F148" s="15"/>
    </row>
    <row r="149" spans="1:6">
      <c r="A149" s="19"/>
      <c r="B149" s="20"/>
      <c r="C149" s="20"/>
      <c r="D149" s="29"/>
      <c r="E149" s="15"/>
      <c r="F149" s="15"/>
    </row>
    <row r="150" spans="1:6">
      <c r="A150" s="21"/>
      <c r="B150" s="22"/>
      <c r="C150" s="22"/>
      <c r="D150" s="30"/>
      <c r="E150" s="16"/>
      <c r="F150" s="16"/>
    </row>
    <row r="166" spans="1:7">
      <c r="A166" s="23" t="s">
        <v>1</v>
      </c>
      <c r="D166" s="4"/>
    </row>
    <row r="167" spans="1:7">
      <c r="A167" s="23" t="s">
        <v>382</v>
      </c>
      <c r="D167" s="4"/>
    </row>
    <row r="168" spans="1:7">
      <c r="A168" s="23" t="s">
        <v>101</v>
      </c>
      <c r="D168" s="4"/>
      <c r="F168" s="36" t="s">
        <v>107</v>
      </c>
    </row>
    <row r="169" spans="1:7" ht="13.8" thickBot="1">
      <c r="A169" s="3"/>
      <c r="B169" s="3"/>
      <c r="C169" s="3"/>
      <c r="D169" s="26"/>
      <c r="E169" s="3"/>
      <c r="F169" s="3"/>
    </row>
    <row r="170" spans="1:7" ht="13.8" thickTop="1">
      <c r="A170" s="13" t="s">
        <v>5</v>
      </c>
      <c r="B170" s="7"/>
      <c r="C170" s="14" t="s">
        <v>104</v>
      </c>
      <c r="D170" s="7" t="s">
        <v>9</v>
      </c>
      <c r="E170" s="7" t="s">
        <v>8</v>
      </c>
      <c r="F170" s="7" t="s">
        <v>7</v>
      </c>
    </row>
    <row r="171" spans="1:7" ht="5.0999999999999996" customHeight="1" thickBot="1">
      <c r="A171" s="12"/>
      <c r="B171" s="6"/>
      <c r="C171" s="6"/>
      <c r="D171" s="27"/>
      <c r="E171" s="6"/>
      <c r="F171" s="6"/>
    </row>
    <row r="172" spans="1:7" ht="13.8" thickTop="1">
      <c r="A172" s="14">
        <v>2025</v>
      </c>
      <c r="B172" s="5"/>
      <c r="C172" s="5"/>
      <c r="D172" s="28"/>
      <c r="E172" s="5"/>
      <c r="F172" s="5"/>
    </row>
    <row r="173" spans="1:7">
      <c r="A173" s="19"/>
      <c r="B173" s="29"/>
      <c r="C173" s="20"/>
      <c r="D173" s="29"/>
      <c r="E173" s="15"/>
      <c r="F173" s="15"/>
    </row>
    <row r="174" spans="1:7">
      <c r="A174" s="19"/>
      <c r="B174" s="29"/>
      <c r="C174" s="20"/>
      <c r="D174" s="29"/>
      <c r="E174" s="15"/>
      <c r="F174" s="15"/>
      <c r="G174" s="76"/>
    </row>
    <row r="175" spans="1:7">
      <c r="A175" s="19"/>
      <c r="B175" s="29"/>
      <c r="C175" s="20"/>
      <c r="D175" s="29"/>
      <c r="E175" s="15"/>
      <c r="F175" s="15"/>
      <c r="G175" s="76"/>
    </row>
    <row r="176" spans="1:7">
      <c r="A176" s="19"/>
      <c r="B176" s="29"/>
      <c r="C176" s="20"/>
      <c r="D176" s="29"/>
      <c r="E176" s="15"/>
      <c r="F176" s="15"/>
    </row>
    <row r="177" spans="1:7">
      <c r="A177" s="19"/>
      <c r="B177" s="29"/>
      <c r="C177" s="20"/>
      <c r="D177" s="29"/>
      <c r="E177" s="15"/>
      <c r="F177" s="15"/>
    </row>
    <row r="178" spans="1:7">
      <c r="A178" s="19"/>
      <c r="B178" s="29"/>
      <c r="C178" s="20"/>
      <c r="D178" s="29"/>
      <c r="E178" s="15"/>
      <c r="F178" s="15"/>
    </row>
    <row r="179" spans="1:7">
      <c r="A179" s="19"/>
      <c r="B179" s="29"/>
      <c r="C179" s="20"/>
      <c r="D179" s="29"/>
      <c r="E179" s="15"/>
      <c r="F179" s="15"/>
      <c r="G179" s="76"/>
    </row>
    <row r="180" spans="1:7">
      <c r="A180" s="19"/>
      <c r="B180" s="29"/>
      <c r="C180" s="20"/>
      <c r="D180" s="29"/>
      <c r="E180" s="15"/>
      <c r="F180" s="15"/>
    </row>
    <row r="181" spans="1:7">
      <c r="A181" s="19"/>
      <c r="B181" s="29"/>
      <c r="C181" s="20"/>
      <c r="D181" s="29"/>
      <c r="E181" s="15"/>
      <c r="F181" s="15"/>
    </row>
    <row r="182" spans="1:7">
      <c r="A182" s="19"/>
      <c r="B182" s="29"/>
      <c r="C182" s="20"/>
      <c r="D182" s="29"/>
      <c r="E182" s="15"/>
      <c r="F182" s="15"/>
    </row>
    <row r="183" spans="1:7">
      <c r="A183" s="19"/>
      <c r="B183" s="29"/>
      <c r="C183" s="20"/>
      <c r="D183" s="29"/>
      <c r="E183" s="15"/>
      <c r="F183" s="15"/>
    </row>
    <row r="184" spans="1:7">
      <c r="A184" s="19"/>
      <c r="B184" s="29"/>
      <c r="C184" s="20"/>
      <c r="D184" s="29"/>
      <c r="E184" s="15"/>
      <c r="F184" s="15"/>
    </row>
    <row r="185" spans="1:7">
      <c r="A185" s="19"/>
      <c r="B185" s="29"/>
      <c r="C185" s="20"/>
      <c r="D185" s="29"/>
      <c r="E185" s="15"/>
      <c r="F185" s="15"/>
    </row>
    <row r="186" spans="1:7">
      <c r="A186" s="19"/>
      <c r="B186" s="29"/>
      <c r="C186" s="20"/>
      <c r="D186" s="29"/>
      <c r="E186" s="15"/>
      <c r="F186" s="15"/>
    </row>
    <row r="187" spans="1:7">
      <c r="A187" s="19"/>
      <c r="B187" s="29"/>
      <c r="C187" s="20"/>
      <c r="D187" s="29"/>
      <c r="E187" s="15"/>
      <c r="F187" s="15"/>
    </row>
    <row r="188" spans="1:7">
      <c r="A188" s="19"/>
      <c r="B188" s="29"/>
      <c r="C188" s="20"/>
      <c r="D188" s="29"/>
      <c r="E188" s="15"/>
      <c r="F188" s="15"/>
    </row>
    <row r="189" spans="1:7">
      <c r="A189" s="19"/>
      <c r="B189" s="29"/>
      <c r="C189" s="20"/>
      <c r="D189" s="29"/>
      <c r="E189" s="15"/>
      <c r="F189" s="15"/>
    </row>
    <row r="190" spans="1:7">
      <c r="A190" s="19"/>
      <c r="B190" s="29"/>
      <c r="C190" s="20"/>
      <c r="D190" s="29"/>
      <c r="E190" s="15"/>
      <c r="F190" s="15"/>
    </row>
    <row r="191" spans="1:7">
      <c r="A191" s="19"/>
      <c r="B191" s="29"/>
      <c r="C191" s="20"/>
      <c r="D191" s="29"/>
      <c r="E191" s="15"/>
      <c r="F191" s="15"/>
    </row>
    <row r="192" spans="1:7">
      <c r="A192" s="19"/>
      <c r="B192" s="29"/>
      <c r="C192" s="20"/>
      <c r="D192" s="29"/>
      <c r="E192" s="15"/>
      <c r="F192" s="15"/>
    </row>
    <row r="193" spans="1:6">
      <c r="A193" s="19"/>
      <c r="B193" s="29"/>
      <c r="C193" s="20"/>
      <c r="D193" s="29"/>
      <c r="E193" s="15"/>
      <c r="F193" s="15"/>
    </row>
    <row r="194" spans="1:6">
      <c r="A194" s="19"/>
      <c r="B194" s="29"/>
      <c r="C194" s="20"/>
      <c r="D194" s="29"/>
      <c r="E194" s="15"/>
      <c r="F194" s="15"/>
    </row>
    <row r="195" spans="1:6">
      <c r="A195" s="19"/>
      <c r="B195" s="29"/>
      <c r="C195" s="20"/>
      <c r="D195" s="29"/>
      <c r="E195" s="15"/>
      <c r="F195" s="15"/>
    </row>
    <row r="196" spans="1:6">
      <c r="A196" s="19"/>
      <c r="B196" s="29"/>
      <c r="C196" s="20"/>
      <c r="D196" s="29"/>
      <c r="E196" s="15"/>
      <c r="F196" s="15"/>
    </row>
    <row r="197" spans="1:6">
      <c r="A197" s="19"/>
      <c r="B197" s="29"/>
      <c r="C197" s="20"/>
      <c r="D197" s="29"/>
      <c r="E197" s="15"/>
      <c r="F197" s="15"/>
    </row>
    <row r="198" spans="1:6">
      <c r="A198" s="19"/>
      <c r="B198" s="29"/>
      <c r="C198" s="20"/>
      <c r="D198" s="29"/>
      <c r="E198" s="15"/>
      <c r="F198" s="15"/>
    </row>
    <row r="199" spans="1:6">
      <c r="A199" s="19"/>
      <c r="B199" s="29"/>
      <c r="C199" s="20"/>
      <c r="D199" s="29"/>
      <c r="E199" s="15"/>
      <c r="F199" s="15"/>
    </row>
    <row r="200" spans="1:6">
      <c r="A200" s="19"/>
      <c r="B200" s="29"/>
      <c r="C200" s="20"/>
      <c r="D200" s="29"/>
      <c r="E200" s="15"/>
      <c r="F200" s="15"/>
    </row>
    <row r="201" spans="1:6">
      <c r="A201" s="19"/>
      <c r="B201" s="29"/>
      <c r="C201" s="20"/>
      <c r="D201" s="29"/>
      <c r="E201" s="15"/>
      <c r="F201" s="15"/>
    </row>
    <row r="202" spans="1:6">
      <c r="A202" s="19"/>
      <c r="B202" s="20"/>
      <c r="C202" s="20"/>
      <c r="D202" s="29"/>
      <c r="E202" s="15"/>
      <c r="F202" s="15"/>
    </row>
    <row r="203" spans="1:6">
      <c r="A203" s="19"/>
      <c r="B203" s="20"/>
      <c r="C203" s="20"/>
      <c r="D203" s="29"/>
      <c r="E203" s="15"/>
      <c r="F203" s="15"/>
    </row>
    <row r="204" spans="1:6">
      <c r="A204" s="19"/>
      <c r="B204" s="20"/>
      <c r="C204" s="20"/>
      <c r="D204" s="29"/>
      <c r="E204" s="15"/>
      <c r="F204" s="15"/>
    </row>
    <row r="205" spans="1:6">
      <c r="A205" s="19"/>
      <c r="B205" s="20"/>
      <c r="C205" s="20"/>
      <c r="D205" s="29"/>
      <c r="E205" s="15"/>
      <c r="F205" s="15"/>
    </row>
    <row r="206" spans="1:6">
      <c r="A206" s="19"/>
      <c r="B206" s="20"/>
      <c r="C206" s="20"/>
      <c r="D206" s="29"/>
      <c r="E206" s="15"/>
      <c r="F206" s="15"/>
    </row>
    <row r="207" spans="1:6">
      <c r="A207" s="21"/>
      <c r="B207" s="22"/>
      <c r="C207" s="22"/>
      <c r="D207" s="30"/>
      <c r="E207" s="16"/>
      <c r="F207" s="16"/>
    </row>
    <row r="223" spans="1:4">
      <c r="A223" s="23" t="s">
        <v>1</v>
      </c>
      <c r="D223" s="4"/>
    </row>
    <row r="224" spans="1:4">
      <c r="A224" s="23" t="s">
        <v>382</v>
      </c>
      <c r="D224" s="4"/>
    </row>
    <row r="225" spans="1:6">
      <c r="A225" s="23" t="s">
        <v>101</v>
      </c>
      <c r="D225" s="4"/>
      <c r="F225" s="36" t="s">
        <v>108</v>
      </c>
    </row>
    <row r="226" spans="1:6" ht="13.8" thickBot="1">
      <c r="A226" s="3"/>
      <c r="B226" s="3"/>
      <c r="C226" s="3"/>
      <c r="D226" s="26"/>
      <c r="E226" s="3"/>
      <c r="F226" s="3"/>
    </row>
    <row r="227" spans="1:6" ht="13.8" thickTop="1">
      <c r="A227" s="13" t="s">
        <v>5</v>
      </c>
      <c r="B227" s="7"/>
      <c r="C227" s="14" t="s">
        <v>104</v>
      </c>
      <c r="D227" s="7" t="s">
        <v>9</v>
      </c>
      <c r="E227" s="7" t="s">
        <v>8</v>
      </c>
      <c r="F227" s="7" t="s">
        <v>7</v>
      </c>
    </row>
    <row r="228" spans="1:6" ht="5.0999999999999996" customHeight="1" thickBot="1">
      <c r="A228" s="12"/>
      <c r="B228" s="6"/>
      <c r="C228" s="6"/>
      <c r="D228" s="27"/>
      <c r="E228" s="6"/>
      <c r="F228" s="6"/>
    </row>
    <row r="229" spans="1:6" ht="13.8" thickTop="1">
      <c r="A229" s="14">
        <v>2025</v>
      </c>
      <c r="B229" s="5"/>
      <c r="C229" s="5"/>
      <c r="D229" s="28"/>
      <c r="E229" s="5"/>
      <c r="F229" s="5"/>
    </row>
    <row r="230" spans="1:6">
      <c r="A230" s="19"/>
      <c r="B230" s="20"/>
      <c r="C230" s="98" t="s">
        <v>345</v>
      </c>
      <c r="D230" s="29"/>
      <c r="E230" s="15"/>
      <c r="F230" s="15"/>
    </row>
    <row r="231" spans="1:6">
      <c r="A231" s="19"/>
      <c r="B231" s="29"/>
      <c r="C231" s="20"/>
      <c r="D231" s="29"/>
      <c r="E231" s="15"/>
      <c r="F231" s="15"/>
    </row>
    <row r="232" spans="1:6">
      <c r="A232" s="19"/>
      <c r="B232" s="29"/>
      <c r="C232" s="20"/>
      <c r="D232" s="29"/>
      <c r="E232" s="15"/>
      <c r="F232" s="15"/>
    </row>
    <row r="233" spans="1:6">
      <c r="A233" s="19"/>
      <c r="B233" s="29"/>
      <c r="C233" s="20"/>
      <c r="D233" s="29"/>
      <c r="E233" s="15"/>
      <c r="F233" s="15"/>
    </row>
    <row r="234" spans="1:6">
      <c r="A234" s="19"/>
      <c r="B234" s="29"/>
      <c r="C234" s="20"/>
      <c r="D234" s="29"/>
      <c r="E234" s="15"/>
      <c r="F234" s="15"/>
    </row>
    <row r="235" spans="1:6">
      <c r="A235" s="19"/>
      <c r="B235" s="29"/>
      <c r="C235" s="20"/>
      <c r="D235" s="29"/>
      <c r="E235" s="15"/>
      <c r="F235" s="15"/>
    </row>
    <row r="236" spans="1:6">
      <c r="A236" s="19"/>
      <c r="B236" s="29"/>
      <c r="C236" s="20"/>
      <c r="D236" s="29"/>
      <c r="E236" s="15"/>
      <c r="F236" s="15"/>
    </row>
    <row r="237" spans="1:6">
      <c r="A237" s="19"/>
      <c r="B237" s="29"/>
      <c r="C237" s="20"/>
      <c r="D237" s="29"/>
      <c r="E237" s="15"/>
      <c r="F237" s="15"/>
    </row>
    <row r="238" spans="1:6">
      <c r="A238" s="19"/>
      <c r="B238" s="29"/>
      <c r="C238" s="20"/>
      <c r="D238" s="29"/>
      <c r="E238" s="15"/>
      <c r="F238" s="15"/>
    </row>
    <row r="239" spans="1:6">
      <c r="A239" s="19"/>
      <c r="B239" s="29"/>
      <c r="C239" s="20"/>
      <c r="D239" s="29"/>
      <c r="E239" s="15"/>
      <c r="F239" s="15"/>
    </row>
    <row r="240" spans="1:6">
      <c r="A240" s="19"/>
      <c r="B240" s="29"/>
      <c r="C240" s="20"/>
      <c r="D240" s="29"/>
      <c r="E240" s="15"/>
      <c r="F240" s="15"/>
    </row>
    <row r="241" spans="1:6">
      <c r="A241" s="19"/>
      <c r="B241" s="20"/>
      <c r="C241" s="20"/>
      <c r="D241" s="29"/>
      <c r="E241" s="15"/>
      <c r="F241" s="15"/>
    </row>
    <row r="242" spans="1:6">
      <c r="A242" s="19"/>
      <c r="B242" s="20"/>
      <c r="C242" s="20"/>
      <c r="D242" s="29"/>
      <c r="E242" s="15"/>
      <c r="F242" s="15"/>
    </row>
    <row r="243" spans="1:6">
      <c r="A243" s="19"/>
      <c r="B243" s="20"/>
      <c r="C243" s="20"/>
      <c r="D243" s="29"/>
      <c r="E243" s="15"/>
      <c r="F243" s="15"/>
    </row>
    <row r="244" spans="1:6">
      <c r="A244" s="19"/>
      <c r="B244" s="20"/>
      <c r="C244" s="20"/>
      <c r="D244" s="29"/>
      <c r="E244" s="15"/>
      <c r="F244" s="15"/>
    </row>
    <row r="245" spans="1:6">
      <c r="A245" s="19"/>
      <c r="B245" s="20"/>
      <c r="C245" s="20"/>
      <c r="D245" s="29"/>
      <c r="E245" s="15"/>
      <c r="F245" s="15"/>
    </row>
    <row r="246" spans="1:6">
      <c r="A246" s="19"/>
      <c r="B246" s="20"/>
      <c r="C246" s="20"/>
      <c r="D246" s="29"/>
      <c r="E246" s="15"/>
      <c r="F246" s="15"/>
    </row>
    <row r="247" spans="1:6">
      <c r="A247" s="19"/>
      <c r="B247" s="20"/>
      <c r="C247" s="20"/>
      <c r="D247" s="29"/>
      <c r="E247" s="15"/>
      <c r="F247" s="15"/>
    </row>
    <row r="248" spans="1:6">
      <c r="A248" s="19"/>
      <c r="B248" s="20"/>
      <c r="C248" s="20"/>
      <c r="D248" s="29"/>
      <c r="E248" s="15"/>
      <c r="F248" s="15"/>
    </row>
    <row r="249" spans="1:6">
      <c r="A249" s="19"/>
      <c r="B249" s="20"/>
      <c r="C249" s="20"/>
      <c r="D249" s="29"/>
      <c r="E249" s="15"/>
      <c r="F249" s="15"/>
    </row>
    <row r="250" spans="1:6">
      <c r="A250" s="19"/>
      <c r="B250" s="20"/>
      <c r="C250" s="20"/>
      <c r="D250" s="29"/>
      <c r="E250" s="15"/>
      <c r="F250" s="15"/>
    </row>
    <row r="251" spans="1:6">
      <c r="A251" s="19"/>
      <c r="B251" s="20"/>
      <c r="C251" s="20"/>
      <c r="D251" s="29"/>
      <c r="E251" s="15"/>
      <c r="F251" s="15"/>
    </row>
    <row r="252" spans="1:6">
      <c r="A252" s="19"/>
      <c r="B252" s="20"/>
      <c r="C252" s="20"/>
      <c r="D252" s="29"/>
      <c r="E252" s="15"/>
      <c r="F252" s="15"/>
    </row>
    <row r="253" spans="1:6">
      <c r="A253" s="19"/>
      <c r="B253" s="20"/>
      <c r="C253" s="20"/>
      <c r="D253" s="29"/>
      <c r="E253" s="15"/>
      <c r="F253" s="15"/>
    </row>
    <row r="254" spans="1:6">
      <c r="A254" s="19"/>
      <c r="B254" s="20"/>
      <c r="C254" s="20"/>
      <c r="D254" s="29"/>
      <c r="E254" s="15"/>
      <c r="F254" s="15"/>
    </row>
    <row r="255" spans="1:6">
      <c r="A255" s="19"/>
      <c r="B255" s="20"/>
      <c r="C255" s="20"/>
      <c r="D255" s="29"/>
      <c r="E255" s="15"/>
      <c r="F255" s="15"/>
    </row>
    <row r="256" spans="1:6">
      <c r="A256" s="19"/>
      <c r="B256" s="20"/>
      <c r="C256" s="20"/>
      <c r="D256" s="29"/>
      <c r="E256" s="15"/>
      <c r="F256" s="15"/>
    </row>
    <row r="257" spans="1:6">
      <c r="A257" s="19"/>
      <c r="B257" s="20"/>
      <c r="C257" s="20"/>
      <c r="D257" s="29"/>
      <c r="E257" s="15"/>
      <c r="F257" s="15"/>
    </row>
    <row r="258" spans="1:6">
      <c r="A258" s="19"/>
      <c r="B258" s="20"/>
      <c r="C258" s="20"/>
      <c r="D258" s="29"/>
      <c r="E258" s="15"/>
      <c r="F258" s="15"/>
    </row>
    <row r="259" spans="1:6">
      <c r="A259" s="19"/>
      <c r="B259" s="20"/>
      <c r="C259" s="20"/>
      <c r="D259" s="29"/>
      <c r="E259" s="15"/>
      <c r="F259" s="15"/>
    </row>
    <row r="260" spans="1:6">
      <c r="A260" s="21"/>
      <c r="B260" s="22"/>
      <c r="C260" s="22"/>
      <c r="D260" s="30"/>
      <c r="E260" s="16"/>
      <c r="F260" s="16"/>
    </row>
    <row r="276" spans="1:6">
      <c r="A276" s="23" t="s">
        <v>1</v>
      </c>
      <c r="D276" s="4"/>
    </row>
    <row r="277" spans="1:6">
      <c r="A277" s="23" t="s">
        <v>382</v>
      </c>
      <c r="D277" s="4"/>
    </row>
    <row r="278" spans="1:6">
      <c r="A278" s="23" t="s">
        <v>101</v>
      </c>
      <c r="D278" s="4"/>
      <c r="F278" s="36" t="s">
        <v>109</v>
      </c>
    </row>
    <row r="279" spans="1:6" ht="13.8" thickBot="1">
      <c r="A279" s="3"/>
      <c r="B279" s="3"/>
      <c r="C279" s="3"/>
      <c r="D279" s="26"/>
      <c r="E279" s="3"/>
      <c r="F279" s="3"/>
    </row>
    <row r="280" spans="1:6" ht="13.8" thickTop="1">
      <c r="A280" s="13" t="s">
        <v>5</v>
      </c>
      <c r="B280" s="7"/>
      <c r="C280" s="14" t="s">
        <v>104</v>
      </c>
      <c r="D280" s="7" t="s">
        <v>9</v>
      </c>
      <c r="E280" s="7" t="s">
        <v>8</v>
      </c>
      <c r="F280" s="7" t="s">
        <v>7</v>
      </c>
    </row>
    <row r="281" spans="1:6" ht="5.0999999999999996" customHeight="1" thickBot="1">
      <c r="A281" s="12"/>
      <c r="B281" s="6"/>
      <c r="C281" s="6"/>
      <c r="D281" s="27"/>
      <c r="E281" s="6"/>
      <c r="F281" s="6"/>
    </row>
    <row r="282" spans="1:6" ht="13.8" thickTop="1">
      <c r="A282" s="14">
        <v>2025</v>
      </c>
      <c r="B282" s="5"/>
      <c r="C282" s="5"/>
      <c r="D282" s="28"/>
      <c r="E282" s="5"/>
      <c r="F282" s="5"/>
    </row>
    <row r="283" spans="1:6">
      <c r="A283" s="19"/>
      <c r="B283" s="29"/>
      <c r="C283" s="20"/>
      <c r="D283" s="29"/>
      <c r="E283" s="15"/>
      <c r="F283" s="15"/>
    </row>
    <row r="284" spans="1:6">
      <c r="A284" s="19"/>
      <c r="B284" s="29"/>
      <c r="C284" s="20"/>
      <c r="D284" s="29"/>
      <c r="E284" s="15"/>
      <c r="F284" s="15"/>
    </row>
    <row r="285" spans="1:6">
      <c r="A285" s="19"/>
      <c r="B285" s="29"/>
      <c r="C285" s="20"/>
      <c r="D285" s="29"/>
      <c r="E285" s="15"/>
      <c r="F285" s="15"/>
    </row>
    <row r="286" spans="1:6">
      <c r="A286" s="19"/>
      <c r="B286" s="29"/>
      <c r="C286" s="20"/>
      <c r="D286" s="29"/>
      <c r="E286" s="15"/>
      <c r="F286" s="15"/>
    </row>
    <row r="287" spans="1:6">
      <c r="A287" s="19"/>
      <c r="B287" s="29"/>
      <c r="C287" s="20"/>
      <c r="D287" s="29"/>
      <c r="E287" s="15"/>
      <c r="F287" s="15"/>
    </row>
    <row r="288" spans="1:6">
      <c r="A288" s="19"/>
      <c r="B288" s="29"/>
      <c r="C288" s="20"/>
      <c r="D288" s="29"/>
      <c r="E288" s="15"/>
      <c r="F288" s="15"/>
    </row>
    <row r="289" spans="1:6">
      <c r="A289" s="19"/>
      <c r="B289" s="29"/>
      <c r="C289" s="20"/>
      <c r="D289" s="29"/>
      <c r="E289" s="15"/>
      <c r="F289" s="15"/>
    </row>
    <row r="290" spans="1:6">
      <c r="A290" s="19"/>
      <c r="B290" s="29"/>
      <c r="C290" s="20"/>
      <c r="D290" s="29"/>
      <c r="E290" s="15"/>
      <c r="F290" s="15"/>
    </row>
    <row r="291" spans="1:6">
      <c r="A291" s="19"/>
      <c r="B291" s="29"/>
      <c r="C291" s="20"/>
      <c r="D291" s="29"/>
      <c r="E291" s="15"/>
      <c r="F291" s="15"/>
    </row>
    <row r="292" spans="1:6">
      <c r="A292" s="19"/>
      <c r="B292" s="29"/>
      <c r="C292" s="20"/>
      <c r="D292" s="29"/>
      <c r="E292" s="15"/>
      <c r="F292" s="15"/>
    </row>
    <row r="293" spans="1:6">
      <c r="A293" s="19"/>
      <c r="B293" s="29"/>
      <c r="C293" s="20"/>
      <c r="D293" s="29"/>
      <c r="E293" s="15"/>
      <c r="F293" s="15"/>
    </row>
    <row r="294" spans="1:6">
      <c r="A294" s="19"/>
      <c r="B294" s="29"/>
      <c r="C294" s="20"/>
      <c r="D294" s="29"/>
      <c r="E294" s="15"/>
      <c r="F294" s="15"/>
    </row>
    <row r="295" spans="1:6">
      <c r="A295" s="19"/>
      <c r="B295" s="29"/>
      <c r="C295" s="20"/>
      <c r="D295" s="29"/>
      <c r="E295" s="15"/>
      <c r="F295" s="15"/>
    </row>
    <row r="296" spans="1:6">
      <c r="A296" s="19"/>
      <c r="B296" s="29"/>
      <c r="C296" s="20"/>
      <c r="D296" s="29"/>
      <c r="E296" s="15"/>
      <c r="F296" s="15"/>
    </row>
    <row r="297" spans="1:6">
      <c r="A297" s="19"/>
      <c r="B297" s="29"/>
      <c r="C297" s="20"/>
      <c r="D297" s="29"/>
      <c r="E297" s="15"/>
      <c r="F297" s="15"/>
    </row>
    <row r="298" spans="1:6">
      <c r="A298" s="19"/>
      <c r="B298" s="29"/>
      <c r="C298" s="20"/>
      <c r="D298" s="29"/>
      <c r="E298" s="15"/>
      <c r="F298" s="15"/>
    </row>
    <row r="299" spans="1:6">
      <c r="A299" s="19"/>
      <c r="B299" s="29"/>
      <c r="C299" s="20"/>
      <c r="D299" s="29"/>
      <c r="E299" s="15"/>
      <c r="F299" s="15"/>
    </row>
    <row r="300" spans="1:6">
      <c r="A300" s="19"/>
      <c r="B300" s="29"/>
      <c r="C300" s="20"/>
      <c r="D300" s="29"/>
      <c r="E300" s="15"/>
      <c r="F300" s="15"/>
    </row>
    <row r="301" spans="1:6">
      <c r="A301" s="19"/>
      <c r="B301" s="29"/>
      <c r="C301" s="20"/>
      <c r="D301" s="29"/>
      <c r="E301" s="15"/>
      <c r="F301" s="15"/>
    </row>
    <row r="302" spans="1:6">
      <c r="A302" s="19"/>
      <c r="B302" s="29"/>
      <c r="C302" s="20"/>
      <c r="D302" s="29"/>
      <c r="E302" s="15"/>
      <c r="F302" s="15"/>
    </row>
    <row r="303" spans="1:6">
      <c r="A303" s="19"/>
      <c r="B303" s="29"/>
      <c r="C303" s="20"/>
      <c r="D303" s="29"/>
      <c r="E303" s="15"/>
      <c r="F303" s="15"/>
    </row>
    <row r="304" spans="1:6">
      <c r="A304" s="19"/>
      <c r="B304" s="29"/>
      <c r="C304" s="20"/>
      <c r="D304" s="29"/>
      <c r="E304" s="15"/>
      <c r="F304" s="15"/>
    </row>
    <row r="305" spans="1:6">
      <c r="A305" s="19"/>
      <c r="B305" s="29"/>
      <c r="C305" s="20"/>
      <c r="D305" s="29"/>
      <c r="E305" s="15"/>
      <c r="F305" s="15"/>
    </row>
    <row r="306" spans="1:6">
      <c r="A306" s="19"/>
      <c r="B306" s="20"/>
      <c r="C306" s="20"/>
      <c r="D306" s="29"/>
      <c r="E306" s="15"/>
      <c r="F306" s="15"/>
    </row>
    <row r="307" spans="1:6">
      <c r="A307" s="19"/>
      <c r="B307" s="20"/>
      <c r="C307" s="20"/>
      <c r="D307" s="29"/>
      <c r="E307" s="15"/>
      <c r="F307" s="15"/>
    </row>
    <row r="308" spans="1:6">
      <c r="A308" s="19"/>
      <c r="B308" s="20"/>
      <c r="C308" s="20"/>
      <c r="D308" s="29"/>
      <c r="E308" s="15"/>
      <c r="F308" s="15"/>
    </row>
    <row r="309" spans="1:6">
      <c r="A309" s="19"/>
      <c r="B309" s="20"/>
      <c r="C309" s="20"/>
      <c r="D309" s="29"/>
      <c r="E309" s="15"/>
      <c r="F309" s="15"/>
    </row>
    <row r="310" spans="1:6">
      <c r="A310" s="19"/>
      <c r="B310" s="20"/>
      <c r="C310" s="20"/>
      <c r="D310" s="29"/>
      <c r="E310" s="15"/>
      <c r="F310" s="15"/>
    </row>
    <row r="311" spans="1:6">
      <c r="A311" s="19"/>
      <c r="B311" s="20"/>
      <c r="C311" s="20"/>
      <c r="D311" s="29"/>
      <c r="E311" s="15"/>
      <c r="F311" s="15"/>
    </row>
    <row r="312" spans="1:6">
      <c r="A312" s="19"/>
      <c r="B312" s="20"/>
      <c r="C312" s="20"/>
      <c r="D312" s="29"/>
      <c r="E312" s="15"/>
      <c r="F312" s="15"/>
    </row>
    <row r="313" spans="1:6">
      <c r="A313" s="19"/>
      <c r="B313" s="20"/>
      <c r="C313" s="20"/>
      <c r="D313" s="29"/>
      <c r="E313" s="15"/>
      <c r="F313" s="15"/>
    </row>
    <row r="314" spans="1:6">
      <c r="A314" s="19"/>
      <c r="B314" s="20"/>
      <c r="C314" s="20"/>
      <c r="D314" s="29"/>
      <c r="E314" s="15"/>
      <c r="F314" s="15"/>
    </row>
    <row r="315" spans="1:6">
      <c r="A315" s="21"/>
      <c r="B315" s="22"/>
      <c r="C315" s="22"/>
      <c r="D315" s="30"/>
      <c r="E315" s="16"/>
      <c r="F315" s="16"/>
    </row>
  </sheetData>
  <phoneticPr fontId="2" type="noConversion"/>
  <pageMargins left="0.78740157480314965" right="0.78740157480314965" top="0.78740157480314965" bottom="0.78740157480314965" header="0.31496062992125984" footer="0.51181102362204722"/>
  <pageSetup paperSize="5" orientation="portrait" r:id="rId1"/>
  <headerFooter alignWithMargins="0"/>
  <rowBreaks count="5" manualBreakCount="5">
    <brk id="55" max="5" man="1"/>
    <brk id="110" max="5" man="1"/>
    <brk id="165" max="5" man="1"/>
    <brk id="222" max="5" man="1"/>
    <brk id="275" max="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40"/>
  <sheetViews>
    <sheetView zoomScale="200" zoomScaleNormal="200" zoomScaleSheetLayoutView="190" workbookViewId="0">
      <selection activeCell="H25" sqref="H25"/>
    </sheetView>
  </sheetViews>
  <sheetFormatPr baseColWidth="10" defaultRowHeight="13.2"/>
  <cols>
    <col min="2" max="2" width="3.6640625" customWidth="1"/>
    <col min="3" max="3" width="20.6640625" customWidth="1"/>
    <col min="4" max="4" width="7.6640625" customWidth="1"/>
    <col min="5" max="6" width="10.6640625" customWidth="1"/>
    <col min="7" max="7" width="3.33203125" customWidth="1"/>
    <col min="8" max="11" width="12.6640625" customWidth="1"/>
    <col min="12" max="12" width="13.44140625" bestFit="1" customWidth="1"/>
  </cols>
  <sheetData>
    <row r="1" spans="1:11">
      <c r="A1" s="23" t="s">
        <v>1</v>
      </c>
      <c r="D1" s="4"/>
      <c r="E1" s="4"/>
      <c r="F1" s="4"/>
      <c r="G1" s="4"/>
      <c r="H1" s="4"/>
      <c r="I1" s="4"/>
    </row>
    <row r="2" spans="1:11">
      <c r="A2" s="23" t="s">
        <v>382</v>
      </c>
      <c r="D2" s="4"/>
      <c r="E2" s="4"/>
      <c r="F2" s="4"/>
      <c r="G2" s="4"/>
      <c r="H2" s="4"/>
      <c r="I2" s="4"/>
    </row>
    <row r="3" spans="1:11">
      <c r="A3" s="23" t="s">
        <v>110</v>
      </c>
      <c r="D3" s="4"/>
      <c r="E3" s="4"/>
      <c r="F3" s="4"/>
      <c r="G3" s="4"/>
      <c r="H3" s="4"/>
      <c r="I3" s="4"/>
      <c r="K3" s="36" t="s">
        <v>111</v>
      </c>
    </row>
    <row r="4" spans="1:11" ht="13.8" thickBot="1">
      <c r="A4" s="3"/>
      <c r="B4" s="3"/>
      <c r="C4" s="3"/>
      <c r="D4" s="26"/>
      <c r="E4" s="26"/>
      <c r="F4" s="26"/>
      <c r="G4" s="26"/>
      <c r="H4" s="26"/>
      <c r="I4" s="26"/>
      <c r="J4" s="3"/>
      <c r="K4" s="3"/>
    </row>
    <row r="5" spans="1:11" ht="13.8" thickTop="1">
      <c r="A5" s="13"/>
      <c r="B5" s="7"/>
      <c r="C5" s="14"/>
      <c r="D5" s="7" t="s">
        <v>112</v>
      </c>
      <c r="E5" s="7" t="s">
        <v>115</v>
      </c>
      <c r="F5" s="7" t="s">
        <v>117</v>
      </c>
      <c r="G5" s="7"/>
      <c r="H5" s="7"/>
      <c r="I5" s="7"/>
      <c r="J5" s="7" t="s">
        <v>119</v>
      </c>
      <c r="K5" s="7" t="s">
        <v>120</v>
      </c>
    </row>
    <row r="6" spans="1:11">
      <c r="A6" s="13" t="s">
        <v>5</v>
      </c>
      <c r="B6" s="7"/>
      <c r="C6" s="32" t="s">
        <v>114</v>
      </c>
      <c r="D6" s="7" t="s">
        <v>113</v>
      </c>
      <c r="E6" s="7" t="s">
        <v>116</v>
      </c>
      <c r="F6" s="7" t="s">
        <v>118</v>
      </c>
      <c r="G6" s="157" t="s">
        <v>351</v>
      </c>
      <c r="H6" s="7" t="s">
        <v>122</v>
      </c>
      <c r="I6" s="7" t="s">
        <v>70</v>
      </c>
      <c r="J6" s="7" t="s">
        <v>121</v>
      </c>
      <c r="K6" s="7" t="s">
        <v>121</v>
      </c>
    </row>
    <row r="7" spans="1:11" ht="5.0999999999999996" customHeight="1" thickBot="1">
      <c r="A7" s="12"/>
      <c r="B7" s="6"/>
      <c r="C7" s="6"/>
      <c r="D7" s="27"/>
      <c r="E7" s="27"/>
      <c r="F7" s="27"/>
      <c r="G7" s="27"/>
      <c r="H7" s="27"/>
      <c r="I7" s="27"/>
      <c r="J7" s="6"/>
      <c r="K7" s="6"/>
    </row>
    <row r="8" spans="1:11" ht="13.8" thickTop="1">
      <c r="A8" s="14">
        <v>2025</v>
      </c>
      <c r="B8" s="5"/>
      <c r="C8" s="5"/>
      <c r="D8" s="28"/>
      <c r="E8" s="28"/>
      <c r="F8" s="28"/>
      <c r="G8" s="28"/>
      <c r="H8" s="28"/>
      <c r="I8" s="28"/>
      <c r="J8" s="5"/>
      <c r="K8" s="5"/>
    </row>
    <row r="9" spans="1:11">
      <c r="A9" s="19" t="s">
        <v>102</v>
      </c>
      <c r="B9" s="20">
        <v>2</v>
      </c>
      <c r="C9" s="20" t="s">
        <v>14</v>
      </c>
      <c r="D9" s="29">
        <v>1055</v>
      </c>
      <c r="E9" s="29" t="s">
        <v>194</v>
      </c>
      <c r="F9" s="29">
        <v>201</v>
      </c>
      <c r="G9" s="157" t="s">
        <v>351</v>
      </c>
      <c r="H9" s="72">
        <f t="shared" ref="H9:H11" si="0">(I9+J9+K9)</f>
        <v>17246.25</v>
      </c>
      <c r="I9" s="72">
        <v>15000</v>
      </c>
      <c r="J9" s="15">
        <f t="shared" ref="J9:J11" si="1">(I9*0.05)</f>
        <v>750</v>
      </c>
      <c r="K9" s="15">
        <f>(I9*0.09975)</f>
        <v>1496.25</v>
      </c>
    </row>
    <row r="10" spans="1:11">
      <c r="A10" s="19"/>
      <c r="B10" s="20">
        <v>7</v>
      </c>
      <c r="C10" s="20" t="s">
        <v>15</v>
      </c>
      <c r="D10" s="29">
        <v>1056</v>
      </c>
      <c r="E10" s="29" t="s">
        <v>194</v>
      </c>
      <c r="F10" s="29">
        <v>202</v>
      </c>
      <c r="G10" s="157" t="s">
        <v>351</v>
      </c>
      <c r="H10" s="72">
        <f t="shared" si="0"/>
        <v>12934.6875</v>
      </c>
      <c r="I10" s="72">
        <v>11250</v>
      </c>
      <c r="J10" s="15">
        <f t="shared" si="1"/>
        <v>562.5</v>
      </c>
      <c r="K10" s="15">
        <f t="shared" ref="K10:K11" si="2">(I10*0.09975)</f>
        <v>1122.1875</v>
      </c>
    </row>
    <row r="11" spans="1:11">
      <c r="A11" s="19"/>
      <c r="B11" s="20">
        <v>12</v>
      </c>
      <c r="C11" s="20" t="s">
        <v>16</v>
      </c>
      <c r="D11" s="29">
        <v>1057</v>
      </c>
      <c r="E11" s="29" t="s">
        <v>194</v>
      </c>
      <c r="F11" s="29">
        <v>203</v>
      </c>
      <c r="G11" s="157" t="s">
        <v>351</v>
      </c>
      <c r="H11" s="72">
        <f t="shared" si="0"/>
        <v>22822.537499999999</v>
      </c>
      <c r="I11" s="72">
        <v>19850</v>
      </c>
      <c r="J11" s="15">
        <f t="shared" si="1"/>
        <v>992.5</v>
      </c>
      <c r="K11" s="15">
        <f t="shared" si="2"/>
        <v>1980.0375000000001</v>
      </c>
    </row>
    <row r="12" spans="1:11">
      <c r="A12" s="19"/>
      <c r="B12" s="20"/>
      <c r="C12" s="20"/>
      <c r="D12" s="29"/>
      <c r="E12" s="29"/>
      <c r="F12" s="29"/>
      <c r="G12" s="157"/>
      <c r="H12" s="72"/>
      <c r="I12" s="72"/>
      <c r="J12" s="15"/>
      <c r="K12" s="15"/>
    </row>
    <row r="13" spans="1:11">
      <c r="A13" s="19"/>
      <c r="B13" s="20"/>
      <c r="C13" s="20"/>
      <c r="D13" s="29"/>
      <c r="E13" s="29"/>
      <c r="F13" s="29"/>
      <c r="G13" s="157"/>
      <c r="H13" s="72"/>
      <c r="I13" s="72"/>
      <c r="J13" s="15"/>
      <c r="K13" s="15"/>
    </row>
    <row r="14" spans="1:11">
      <c r="A14" s="19"/>
      <c r="B14" s="20"/>
      <c r="C14" s="20"/>
      <c r="D14" s="29"/>
      <c r="E14" s="29"/>
      <c r="F14" s="29"/>
      <c r="G14" s="157"/>
      <c r="H14" s="72"/>
      <c r="I14" s="72"/>
      <c r="J14" s="15"/>
      <c r="K14" s="15"/>
    </row>
    <row r="15" spans="1:11">
      <c r="A15" s="19"/>
      <c r="B15" s="20"/>
      <c r="C15" s="20"/>
      <c r="D15" s="29"/>
      <c r="E15" s="29"/>
      <c r="F15" s="29"/>
      <c r="G15" s="157"/>
      <c r="H15" s="72"/>
      <c r="I15" s="72"/>
      <c r="J15" s="15"/>
      <c r="K15" s="15"/>
    </row>
    <row r="16" spans="1:11">
      <c r="A16" s="19"/>
      <c r="B16" s="20"/>
      <c r="C16" s="20"/>
      <c r="D16" s="29"/>
      <c r="E16" s="29"/>
      <c r="F16" s="29"/>
      <c r="G16" s="157"/>
      <c r="H16" s="72"/>
      <c r="I16" s="72"/>
      <c r="J16" s="15"/>
      <c r="K16" s="15"/>
    </row>
    <row r="17" spans="1:12">
      <c r="A17" s="19"/>
      <c r="B17" s="20"/>
      <c r="C17" s="20"/>
      <c r="D17" s="29"/>
      <c r="E17" s="29"/>
      <c r="F17" s="29"/>
      <c r="G17" s="157"/>
      <c r="H17" s="72"/>
      <c r="I17" s="72"/>
      <c r="J17" s="15"/>
      <c r="K17" s="15"/>
    </row>
    <row r="18" spans="1:12">
      <c r="A18" s="19"/>
      <c r="B18" s="20"/>
      <c r="C18" s="20"/>
      <c r="D18" s="29"/>
      <c r="E18" s="29"/>
      <c r="F18" s="29"/>
      <c r="G18" s="157"/>
      <c r="H18" s="72"/>
      <c r="I18" s="72"/>
      <c r="J18" s="15"/>
      <c r="K18" s="15"/>
    </row>
    <row r="19" spans="1:12">
      <c r="A19" s="19"/>
      <c r="B19" s="20"/>
      <c r="C19" s="20"/>
      <c r="D19" s="29"/>
      <c r="E19" s="29"/>
      <c r="F19" s="29"/>
      <c r="G19" s="157"/>
      <c r="H19" s="72"/>
      <c r="I19" s="72"/>
      <c r="J19" s="15"/>
      <c r="K19" s="15"/>
    </row>
    <row r="20" spans="1:12">
      <c r="A20" s="19"/>
      <c r="B20" s="20"/>
      <c r="C20" s="20"/>
      <c r="D20" s="29"/>
      <c r="E20" s="29"/>
      <c r="F20" s="29"/>
      <c r="G20" s="157"/>
      <c r="H20" s="72"/>
      <c r="I20" s="72"/>
      <c r="J20" s="15"/>
      <c r="K20" s="15"/>
    </row>
    <row r="21" spans="1:12">
      <c r="A21" s="19"/>
      <c r="B21" s="20"/>
      <c r="C21" s="20"/>
      <c r="D21" s="29"/>
      <c r="E21" s="29"/>
      <c r="F21" s="29"/>
      <c r="G21" s="157"/>
      <c r="H21" s="72"/>
      <c r="I21" s="72"/>
      <c r="J21" s="15"/>
      <c r="K21" s="15"/>
    </row>
    <row r="22" spans="1:12">
      <c r="A22" s="19"/>
      <c r="B22" s="20"/>
      <c r="C22" s="20"/>
      <c r="D22" s="29"/>
      <c r="E22" s="29"/>
      <c r="F22" s="29"/>
      <c r="G22" s="157"/>
      <c r="H22" s="72"/>
      <c r="I22" s="72"/>
      <c r="J22" s="15"/>
      <c r="K22" s="15"/>
    </row>
    <row r="23" spans="1:12">
      <c r="A23" s="19"/>
      <c r="B23" s="20"/>
      <c r="C23" s="20"/>
      <c r="D23" s="29"/>
      <c r="E23" s="29"/>
      <c r="F23" s="29"/>
      <c r="G23" s="29"/>
      <c r="H23" s="92"/>
      <c r="I23" s="73"/>
      <c r="J23" s="16"/>
      <c r="K23" s="16"/>
    </row>
    <row r="24" spans="1:12">
      <c r="A24" s="19"/>
      <c r="B24" s="20"/>
      <c r="C24" s="20"/>
      <c r="D24" s="29"/>
      <c r="E24" s="29"/>
      <c r="F24" s="29"/>
      <c r="G24" s="29"/>
      <c r="H24" s="72"/>
      <c r="I24" s="72"/>
      <c r="J24" s="15"/>
      <c r="K24" s="15"/>
    </row>
    <row r="25" spans="1:12" ht="13.8" thickBot="1">
      <c r="A25" s="19"/>
      <c r="B25" s="20"/>
      <c r="C25" s="20"/>
      <c r="D25" s="29"/>
      <c r="E25" s="29"/>
      <c r="F25" s="29"/>
      <c r="G25" s="29"/>
      <c r="H25" s="93">
        <f>SUM(H9:H22)</f>
        <v>53003.474999999999</v>
      </c>
      <c r="I25" s="93">
        <f>SUM(I9:I22)</f>
        <v>46100</v>
      </c>
      <c r="J25" s="93">
        <f>SUM(J9:J22)</f>
        <v>2305</v>
      </c>
      <c r="K25" s="93">
        <f>SUM(K9:K22)</f>
        <v>4598.4750000000004</v>
      </c>
      <c r="L25" s="156"/>
    </row>
    <row r="26" spans="1:12" ht="13.8" thickTop="1">
      <c r="A26" s="19"/>
      <c r="B26" s="20"/>
      <c r="C26" s="20"/>
      <c r="D26" s="29"/>
      <c r="E26" s="29"/>
      <c r="F26" s="29"/>
      <c r="G26" s="29"/>
      <c r="H26" s="72"/>
      <c r="I26" s="72"/>
      <c r="J26" s="15"/>
      <c r="K26" s="15"/>
    </row>
    <row r="27" spans="1:12">
      <c r="A27" s="19"/>
      <c r="B27" s="20"/>
      <c r="C27" s="20"/>
      <c r="D27" s="29"/>
      <c r="E27" s="29"/>
      <c r="F27" s="29"/>
      <c r="G27" s="29"/>
      <c r="H27" s="72"/>
      <c r="I27" s="72"/>
      <c r="J27" s="15"/>
      <c r="K27" s="15"/>
    </row>
    <row r="28" spans="1:12">
      <c r="A28" s="19"/>
      <c r="B28" s="20"/>
      <c r="C28" s="20"/>
      <c r="D28" s="29"/>
      <c r="E28" s="29"/>
      <c r="F28" s="29"/>
      <c r="G28" s="29"/>
      <c r="H28" s="35">
        <v>1050</v>
      </c>
      <c r="I28" s="35">
        <v>4010</v>
      </c>
      <c r="J28" s="35">
        <v>2070</v>
      </c>
      <c r="K28" s="35">
        <v>2080</v>
      </c>
    </row>
    <row r="29" spans="1:12">
      <c r="A29" s="19"/>
      <c r="B29" s="20"/>
      <c r="C29" s="20"/>
      <c r="D29" s="29"/>
      <c r="E29" s="29"/>
      <c r="F29" s="29"/>
      <c r="G29" s="29"/>
      <c r="H29" s="72"/>
      <c r="I29" s="72"/>
      <c r="J29" s="15"/>
      <c r="K29" s="15"/>
    </row>
    <row r="30" spans="1:12">
      <c r="A30" s="19"/>
      <c r="B30" s="20"/>
      <c r="C30" s="20"/>
      <c r="D30" s="29"/>
      <c r="E30" s="29"/>
      <c r="F30" s="29"/>
      <c r="G30" s="29"/>
      <c r="H30" s="72"/>
      <c r="I30" s="72"/>
      <c r="J30" s="15"/>
      <c r="K30" s="15"/>
    </row>
    <row r="31" spans="1:12">
      <c r="A31" s="19"/>
      <c r="B31" s="20"/>
      <c r="C31" s="20"/>
      <c r="D31" s="29"/>
      <c r="E31" s="29"/>
      <c r="F31" s="29"/>
      <c r="G31" s="29"/>
      <c r="H31" s="72"/>
      <c r="I31" s="72"/>
      <c r="J31" s="15"/>
      <c r="K31" s="15"/>
    </row>
    <row r="32" spans="1:12">
      <c r="A32" s="19"/>
      <c r="B32" s="20"/>
      <c r="C32" s="20"/>
      <c r="D32" s="29"/>
      <c r="E32" s="29"/>
      <c r="F32" s="29"/>
      <c r="G32" s="29"/>
      <c r="H32" s="72"/>
      <c r="I32" s="72"/>
      <c r="J32" s="15"/>
      <c r="K32" s="15"/>
    </row>
    <row r="33" spans="1:11">
      <c r="A33" s="19"/>
      <c r="B33" s="20"/>
      <c r="C33" s="20"/>
      <c r="D33" s="29"/>
      <c r="E33" s="29"/>
      <c r="F33" s="29"/>
      <c r="G33" s="29"/>
      <c r="H33" s="29"/>
      <c r="I33" s="29"/>
      <c r="J33" s="15"/>
      <c r="K33" s="15"/>
    </row>
    <row r="34" spans="1:11">
      <c r="A34" s="19"/>
      <c r="B34" s="20"/>
      <c r="C34" s="20"/>
      <c r="D34" s="29"/>
      <c r="E34" s="29"/>
      <c r="F34" s="29"/>
      <c r="G34" s="29"/>
      <c r="H34" s="29"/>
      <c r="I34" s="29"/>
      <c r="J34" s="15"/>
      <c r="K34" s="15"/>
    </row>
    <row r="35" spans="1:11">
      <c r="A35" s="19"/>
      <c r="B35" s="20"/>
      <c r="C35" s="20"/>
      <c r="D35" s="29"/>
      <c r="E35" s="29"/>
      <c r="F35" s="29"/>
      <c r="G35" s="29"/>
      <c r="H35" s="29"/>
      <c r="I35" s="29"/>
      <c r="J35" s="15"/>
      <c r="K35" s="15"/>
    </row>
    <row r="36" spans="1:11">
      <c r="A36" s="19"/>
      <c r="B36" s="20"/>
      <c r="C36" s="20"/>
      <c r="D36" s="29"/>
      <c r="E36" s="29"/>
      <c r="F36" s="29"/>
      <c r="G36" s="29"/>
      <c r="H36" s="29"/>
      <c r="I36" s="29"/>
      <c r="J36" s="15"/>
      <c r="K36" s="15"/>
    </row>
    <row r="37" spans="1:11">
      <c r="A37" s="19"/>
      <c r="B37" s="20"/>
      <c r="C37" s="20"/>
      <c r="D37" s="29"/>
      <c r="E37" s="29"/>
      <c r="F37" s="29"/>
      <c r="G37" s="29"/>
      <c r="H37" s="29"/>
      <c r="I37" s="29"/>
      <c r="J37" s="15"/>
      <c r="K37" s="15"/>
    </row>
    <row r="38" spans="1:11">
      <c r="A38" s="19"/>
      <c r="B38" s="20"/>
      <c r="C38" s="20"/>
      <c r="D38" s="29"/>
      <c r="E38" s="29"/>
      <c r="F38" s="29"/>
      <c r="G38" s="29"/>
      <c r="H38" s="29"/>
      <c r="I38" s="29"/>
      <c r="J38" s="15"/>
      <c r="K38" s="15"/>
    </row>
    <row r="39" spans="1:11">
      <c r="A39" s="19"/>
      <c r="B39" s="20"/>
      <c r="C39" s="20"/>
      <c r="D39" s="29"/>
      <c r="E39" s="29"/>
      <c r="F39" s="29"/>
      <c r="G39" s="29"/>
      <c r="H39" s="29"/>
      <c r="I39" s="29"/>
      <c r="J39" s="15"/>
      <c r="K39" s="15"/>
    </row>
    <row r="40" spans="1:11">
      <c r="A40" s="21"/>
      <c r="B40" s="22"/>
      <c r="C40" s="22"/>
      <c r="D40" s="30"/>
      <c r="E40" s="30"/>
      <c r="F40" s="30"/>
      <c r="G40" s="30"/>
      <c r="H40" s="30"/>
      <c r="I40" s="30"/>
      <c r="J40" s="16"/>
      <c r="K40" s="16"/>
    </row>
  </sheetData>
  <phoneticPr fontId="2" type="noConversion"/>
  <pageMargins left="0.78740157480314965" right="0.78740157480314965" top="0.78740157480314965" bottom="0.78740157480314965" header="0.31496062992125984" footer="0.51181102362204722"/>
  <pageSetup paperSize="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40"/>
  <sheetViews>
    <sheetView zoomScale="250" zoomScaleNormal="250" zoomScaleSheetLayoutView="170" workbookViewId="0">
      <selection activeCell="C14" sqref="C14"/>
    </sheetView>
  </sheetViews>
  <sheetFormatPr baseColWidth="10" defaultRowHeight="13.2"/>
  <cols>
    <col min="1" max="1" width="9.6640625" customWidth="1"/>
    <col min="2" max="2" width="3.33203125" customWidth="1"/>
    <col min="3" max="3" width="18.6640625" customWidth="1"/>
    <col min="4" max="4" width="5.6640625" customWidth="1"/>
    <col min="5" max="5" width="12.6640625" customWidth="1"/>
    <col min="6" max="6" width="9.6640625" customWidth="1"/>
    <col min="7" max="7" width="3.33203125" customWidth="1"/>
    <col min="8" max="8" width="9.6640625" customWidth="1"/>
    <col min="9" max="9" width="3.33203125" customWidth="1"/>
    <col min="10" max="13" width="12.6640625" customWidth="1"/>
    <col min="14" max="14" width="13.44140625" bestFit="1" customWidth="1"/>
  </cols>
  <sheetData>
    <row r="1" spans="1:13">
      <c r="A1" s="23" t="s">
        <v>1</v>
      </c>
      <c r="D1" s="4"/>
      <c r="E1" s="4"/>
      <c r="F1" s="4"/>
      <c r="G1" s="4"/>
      <c r="H1" s="4"/>
      <c r="I1" s="4"/>
      <c r="J1" s="4"/>
      <c r="K1" s="4"/>
    </row>
    <row r="2" spans="1:13">
      <c r="A2" s="23" t="s">
        <v>382</v>
      </c>
      <c r="D2" s="4"/>
      <c r="E2" s="4"/>
      <c r="F2" s="4"/>
      <c r="G2" s="4"/>
      <c r="H2" s="4"/>
      <c r="I2" s="4"/>
      <c r="J2" s="4"/>
      <c r="K2" s="4"/>
    </row>
    <row r="3" spans="1:13">
      <c r="A3" s="23" t="s">
        <v>123</v>
      </c>
      <c r="D3" s="4"/>
      <c r="E3" s="4"/>
      <c r="F3" s="4"/>
      <c r="G3" s="4"/>
      <c r="H3" s="4"/>
      <c r="I3" s="4"/>
      <c r="J3" s="4"/>
      <c r="K3" s="4"/>
      <c r="M3" s="36" t="s">
        <v>124</v>
      </c>
    </row>
    <row r="4" spans="1:13" ht="13.8" thickBot="1">
      <c r="A4" s="3"/>
      <c r="B4" s="3"/>
      <c r="C4" s="3"/>
      <c r="D4" s="26"/>
      <c r="E4" s="26"/>
      <c r="F4" s="26"/>
      <c r="G4" s="26"/>
      <c r="H4" s="26"/>
      <c r="I4" s="26"/>
      <c r="J4" s="26"/>
      <c r="K4" s="26"/>
      <c r="L4" s="3"/>
      <c r="M4" s="3"/>
    </row>
    <row r="5" spans="1:13" ht="13.8" thickTop="1">
      <c r="A5" s="13"/>
      <c r="B5" s="7"/>
      <c r="C5" s="14"/>
      <c r="D5" s="7"/>
      <c r="E5" s="14" t="s">
        <v>115</v>
      </c>
      <c r="F5" s="1"/>
      <c r="G5" s="38" t="s">
        <v>127</v>
      </c>
      <c r="H5" s="39"/>
      <c r="I5" s="7"/>
      <c r="J5" s="7"/>
      <c r="K5" s="7"/>
      <c r="L5" s="7" t="s">
        <v>119</v>
      </c>
      <c r="M5" s="7" t="s">
        <v>120</v>
      </c>
    </row>
    <row r="6" spans="1:13">
      <c r="A6" s="13" t="s">
        <v>5</v>
      </c>
      <c r="B6" s="7"/>
      <c r="C6" s="32" t="s">
        <v>125</v>
      </c>
      <c r="D6" s="7" t="s">
        <v>126</v>
      </c>
      <c r="E6" s="32" t="s">
        <v>116</v>
      </c>
      <c r="F6" s="38" t="s">
        <v>5</v>
      </c>
      <c r="G6" s="7"/>
      <c r="H6" s="7" t="s">
        <v>126</v>
      </c>
      <c r="I6" s="157" t="s">
        <v>351</v>
      </c>
      <c r="J6" s="7" t="s">
        <v>122</v>
      </c>
      <c r="K6" s="7" t="s">
        <v>74</v>
      </c>
      <c r="L6" s="7" t="s">
        <v>128</v>
      </c>
      <c r="M6" s="7" t="s">
        <v>129</v>
      </c>
    </row>
    <row r="7" spans="1:13" ht="13.8" thickBot="1">
      <c r="A7" s="12"/>
      <c r="B7" s="6"/>
      <c r="C7" s="6"/>
      <c r="D7" s="27"/>
      <c r="E7" s="27"/>
      <c r="F7" s="27"/>
      <c r="G7" s="27"/>
      <c r="H7" s="27"/>
      <c r="I7" s="27"/>
      <c r="J7" s="27"/>
      <c r="K7" s="27"/>
      <c r="L7" s="6"/>
      <c r="M7" s="6"/>
    </row>
    <row r="8" spans="1:13" ht="13.8" thickTop="1">
      <c r="A8" s="14">
        <v>2025</v>
      </c>
      <c r="B8" s="5"/>
      <c r="C8" s="5"/>
      <c r="D8" s="28"/>
      <c r="E8" s="28"/>
      <c r="F8" s="28"/>
      <c r="G8" s="28"/>
      <c r="H8" s="28"/>
      <c r="I8" s="28"/>
      <c r="J8" s="28"/>
      <c r="K8" s="28"/>
      <c r="L8" s="5"/>
      <c r="M8" s="5"/>
    </row>
    <row r="9" spans="1:13">
      <c r="A9" s="19" t="s">
        <v>102</v>
      </c>
      <c r="B9" s="20">
        <v>7</v>
      </c>
      <c r="C9" s="20" t="s">
        <v>206</v>
      </c>
      <c r="D9" s="29">
        <v>2055</v>
      </c>
      <c r="E9" s="29" t="s">
        <v>194</v>
      </c>
      <c r="F9" s="29" t="s">
        <v>102</v>
      </c>
      <c r="G9" s="29">
        <v>7</v>
      </c>
      <c r="H9" s="29" t="s">
        <v>207</v>
      </c>
      <c r="I9" s="157" t="s">
        <v>351</v>
      </c>
      <c r="J9" s="72">
        <f t="shared" ref="J9:J10" si="0">(K9+L9+M9)</f>
        <v>8278.2000000000007</v>
      </c>
      <c r="K9" s="72">
        <v>7200</v>
      </c>
      <c r="L9" s="15">
        <f t="shared" ref="L9:L10" si="1">K9*0.05</f>
        <v>360</v>
      </c>
      <c r="M9" s="15">
        <f>(K9*0.09975)</f>
        <v>718.2</v>
      </c>
    </row>
    <row r="10" spans="1:13">
      <c r="A10" s="19"/>
      <c r="B10" s="220">
        <v>9</v>
      </c>
      <c r="C10" s="220" t="s">
        <v>22</v>
      </c>
      <c r="D10" s="222">
        <v>2054</v>
      </c>
      <c r="E10" s="222" t="s">
        <v>389</v>
      </c>
      <c r="F10" s="222"/>
      <c r="G10" s="222">
        <v>6</v>
      </c>
      <c r="H10" s="222" t="s">
        <v>230</v>
      </c>
      <c r="I10" s="223" t="s">
        <v>351</v>
      </c>
      <c r="J10" s="221">
        <f t="shared" si="0"/>
        <v>11497.5</v>
      </c>
      <c r="K10" s="221">
        <v>10000</v>
      </c>
      <c r="L10" s="224">
        <f t="shared" si="1"/>
        <v>500</v>
      </c>
      <c r="M10" s="224">
        <f t="shared" ref="M10" si="2">(K10*0.09975)</f>
        <v>997.5</v>
      </c>
    </row>
    <row r="11" spans="1:13">
      <c r="A11" s="19"/>
      <c r="B11" s="220">
        <v>12</v>
      </c>
      <c r="C11" s="220" t="s">
        <v>219</v>
      </c>
      <c r="D11" s="222">
        <v>2051</v>
      </c>
      <c r="E11" s="222" t="s">
        <v>194</v>
      </c>
      <c r="F11" s="222"/>
      <c r="G11" s="222">
        <v>12</v>
      </c>
      <c r="H11" s="222">
        <v>1596</v>
      </c>
      <c r="I11" s="223" t="s">
        <v>351</v>
      </c>
      <c r="J11" s="221">
        <f t="shared" ref="J11" si="3">(K11+L11+M11)</f>
        <v>20982.9375</v>
      </c>
      <c r="K11" s="221">
        <v>18250</v>
      </c>
      <c r="L11" s="224">
        <f t="shared" ref="L11" si="4">K11*0.05</f>
        <v>912.5</v>
      </c>
      <c r="M11" s="224">
        <f t="shared" ref="M11" si="5">(K11*0.09975)</f>
        <v>1820.4375</v>
      </c>
    </row>
    <row r="12" spans="1:13">
      <c r="A12" s="19"/>
      <c r="B12" s="20"/>
      <c r="C12" s="20"/>
      <c r="D12" s="29"/>
      <c r="E12" s="29"/>
      <c r="F12" s="29"/>
      <c r="G12" s="29"/>
      <c r="H12" s="29"/>
      <c r="I12" s="157"/>
      <c r="J12" s="72"/>
      <c r="K12" s="72"/>
      <c r="L12" s="15"/>
      <c r="M12" s="15"/>
    </row>
    <row r="13" spans="1:13">
      <c r="A13" s="19"/>
      <c r="B13" s="20"/>
      <c r="C13" s="20"/>
      <c r="D13" s="29"/>
      <c r="E13" s="29"/>
      <c r="F13" s="29"/>
      <c r="G13" s="29"/>
      <c r="H13" s="29"/>
      <c r="I13" s="157"/>
      <c r="J13" s="72"/>
      <c r="K13" s="72"/>
      <c r="L13" s="15"/>
      <c r="M13" s="15"/>
    </row>
    <row r="14" spans="1:13">
      <c r="A14" s="19"/>
      <c r="B14" s="20"/>
      <c r="C14" s="20"/>
      <c r="D14" s="29"/>
      <c r="E14" s="29"/>
      <c r="F14" s="29"/>
      <c r="G14" s="29"/>
      <c r="H14" s="29"/>
      <c r="I14" s="157"/>
      <c r="J14" s="72"/>
      <c r="K14" s="72"/>
      <c r="L14" s="15"/>
      <c r="M14" s="15"/>
    </row>
    <row r="15" spans="1:13">
      <c r="A15" s="19"/>
      <c r="B15" s="20"/>
      <c r="C15" s="20"/>
      <c r="D15" s="29"/>
      <c r="E15" s="29"/>
      <c r="F15" s="29"/>
      <c r="G15" s="29"/>
      <c r="H15" s="29"/>
      <c r="I15" s="157"/>
      <c r="J15" s="72"/>
      <c r="K15" s="72"/>
      <c r="L15" s="15"/>
      <c r="M15" s="15"/>
    </row>
    <row r="16" spans="1:13">
      <c r="A16" s="19"/>
      <c r="B16" s="20"/>
      <c r="C16" s="20"/>
      <c r="D16" s="29"/>
      <c r="E16" s="29"/>
      <c r="F16" s="29"/>
      <c r="G16" s="29"/>
      <c r="H16" s="29"/>
      <c r="I16" s="157"/>
      <c r="J16" s="72"/>
      <c r="K16" s="72"/>
      <c r="L16" s="15"/>
      <c r="M16" s="15"/>
    </row>
    <row r="17" spans="1:14">
      <c r="A17" s="19"/>
      <c r="B17" s="20"/>
      <c r="C17" s="20"/>
      <c r="D17" s="29"/>
      <c r="E17" s="29"/>
      <c r="F17" s="29"/>
      <c r="G17" s="29"/>
      <c r="H17" s="29"/>
      <c r="I17" s="157"/>
      <c r="J17" s="72"/>
      <c r="K17" s="72"/>
      <c r="L17" s="15"/>
      <c r="M17" s="15"/>
    </row>
    <row r="18" spans="1:14">
      <c r="A18" s="19"/>
      <c r="B18" s="20"/>
      <c r="C18" s="20"/>
      <c r="D18" s="29"/>
      <c r="E18" s="29"/>
      <c r="F18" s="29"/>
      <c r="G18" s="29"/>
      <c r="H18" s="29"/>
      <c r="I18" s="157"/>
      <c r="J18" s="72"/>
      <c r="K18" s="72"/>
      <c r="L18" s="15"/>
      <c r="M18" s="15"/>
    </row>
    <row r="19" spans="1:14">
      <c r="A19" s="19"/>
      <c r="B19" s="20"/>
      <c r="C19" s="20"/>
      <c r="D19" s="29"/>
      <c r="E19" s="29"/>
      <c r="F19" s="29"/>
      <c r="G19" s="29"/>
      <c r="H19" s="29"/>
      <c r="I19" s="157"/>
      <c r="J19" s="72"/>
      <c r="K19" s="72"/>
      <c r="L19" s="15"/>
      <c r="M19" s="15"/>
    </row>
    <row r="20" spans="1:14">
      <c r="A20" s="19"/>
      <c r="B20" s="20"/>
      <c r="C20" s="20"/>
      <c r="D20" s="29"/>
      <c r="E20" s="29"/>
      <c r="F20" s="29"/>
      <c r="G20" s="29"/>
      <c r="H20" s="29"/>
      <c r="I20" s="157"/>
      <c r="J20" s="72"/>
      <c r="K20" s="72"/>
      <c r="L20" s="15"/>
      <c r="M20" s="15"/>
    </row>
    <row r="21" spans="1:14">
      <c r="A21" s="19"/>
      <c r="B21" s="20"/>
      <c r="C21" s="20"/>
      <c r="D21" s="29"/>
      <c r="E21" s="29"/>
      <c r="F21" s="29"/>
      <c r="G21" s="29"/>
      <c r="H21" s="29"/>
      <c r="I21" s="29"/>
      <c r="J21" s="72"/>
      <c r="K21" s="72"/>
      <c r="L21" s="15"/>
      <c r="M21" s="15"/>
    </row>
    <row r="22" spans="1:14">
      <c r="A22" s="19"/>
      <c r="B22" s="20"/>
      <c r="C22" s="20"/>
      <c r="D22" s="29"/>
      <c r="E22" s="29"/>
      <c r="F22" s="29"/>
      <c r="G22" s="29"/>
      <c r="H22" s="29"/>
      <c r="I22" s="29"/>
      <c r="J22" s="92"/>
      <c r="K22" s="73"/>
      <c r="L22" s="16"/>
      <c r="M22" s="16"/>
    </row>
    <row r="23" spans="1:14" ht="13.8" thickBot="1">
      <c r="A23" s="19"/>
      <c r="B23" s="20"/>
      <c r="C23" s="20"/>
      <c r="D23" s="29"/>
      <c r="E23" s="29"/>
      <c r="F23" s="29"/>
      <c r="G23" s="29"/>
      <c r="H23" s="29"/>
      <c r="I23" s="29"/>
      <c r="J23" s="95">
        <f>SUM(J9:J20)</f>
        <v>40758.637499999997</v>
      </c>
      <c r="K23" s="95">
        <f>SUM(K9:K20)</f>
        <v>35450</v>
      </c>
      <c r="L23" s="95">
        <f>SUM(L9:L20)</f>
        <v>1772.5</v>
      </c>
      <c r="M23" s="95">
        <f>SUM(M9:M20)</f>
        <v>3536.1374999999998</v>
      </c>
    </row>
    <row r="24" spans="1:14" ht="13.8" thickTop="1">
      <c r="A24" s="19"/>
      <c r="B24" s="20"/>
      <c r="C24" s="20"/>
      <c r="D24" s="29"/>
      <c r="E24" s="29"/>
      <c r="F24" s="29"/>
      <c r="G24" s="29"/>
      <c r="H24" s="29"/>
      <c r="I24" s="29"/>
      <c r="J24" s="35"/>
      <c r="K24" s="35"/>
      <c r="L24" s="35"/>
      <c r="M24" s="35"/>
    </row>
    <row r="25" spans="1:14">
      <c r="A25" s="19"/>
      <c r="B25" s="20"/>
      <c r="C25" s="20"/>
      <c r="D25" s="29"/>
      <c r="E25" s="29"/>
      <c r="F25" s="29"/>
      <c r="G25" s="29"/>
      <c r="H25" s="29"/>
      <c r="I25" s="29"/>
      <c r="J25" s="35">
        <v>2050</v>
      </c>
      <c r="K25" s="35">
        <v>5150</v>
      </c>
      <c r="L25" s="35">
        <v>2075</v>
      </c>
      <c r="M25" s="35">
        <v>2085</v>
      </c>
    </row>
    <row r="26" spans="1:14">
      <c r="A26" s="19"/>
      <c r="B26" s="20"/>
      <c r="C26" s="20"/>
      <c r="D26" s="29"/>
      <c r="E26" s="29"/>
      <c r="F26" s="29"/>
      <c r="G26" s="29"/>
      <c r="H26" s="29"/>
      <c r="I26" s="29"/>
      <c r="J26" s="35"/>
      <c r="K26" s="35"/>
      <c r="L26" s="35"/>
      <c r="M26" s="35"/>
      <c r="N26" s="76"/>
    </row>
    <row r="27" spans="1:14">
      <c r="A27" s="19"/>
      <c r="B27" s="20"/>
      <c r="C27" s="20"/>
      <c r="D27" s="29"/>
      <c r="E27" s="29"/>
      <c r="F27" s="29"/>
      <c r="G27" s="29"/>
      <c r="H27" s="29"/>
      <c r="I27" s="29"/>
      <c r="J27" s="72"/>
      <c r="K27" s="72"/>
      <c r="L27" s="15"/>
      <c r="M27" s="15"/>
    </row>
    <row r="28" spans="1:14">
      <c r="A28" s="19"/>
      <c r="B28" s="20"/>
      <c r="C28" s="20"/>
      <c r="D28" s="29"/>
      <c r="E28" s="29"/>
      <c r="F28" s="29"/>
      <c r="G28" s="29"/>
      <c r="H28" s="29"/>
      <c r="I28" s="29"/>
      <c r="J28" s="72"/>
      <c r="K28" s="72"/>
      <c r="L28" s="15"/>
      <c r="M28" s="15"/>
    </row>
    <row r="29" spans="1:14">
      <c r="A29" s="19"/>
      <c r="B29" s="20"/>
      <c r="C29" s="20"/>
      <c r="D29" s="29"/>
      <c r="E29" s="29"/>
      <c r="F29" s="29"/>
      <c r="G29" s="29"/>
      <c r="H29" s="29"/>
      <c r="I29" s="29"/>
      <c r="J29" s="72"/>
      <c r="K29" s="72"/>
      <c r="L29" s="15"/>
      <c r="M29" s="15"/>
    </row>
    <row r="30" spans="1:14">
      <c r="A30" s="19"/>
      <c r="B30" s="20"/>
      <c r="C30" s="20"/>
      <c r="D30" s="29"/>
      <c r="E30" s="29"/>
      <c r="F30" s="29"/>
      <c r="G30" s="29"/>
      <c r="H30" s="29"/>
      <c r="I30" s="29"/>
      <c r="J30" s="29"/>
      <c r="K30" s="29"/>
      <c r="L30" s="15"/>
      <c r="M30" s="15"/>
    </row>
    <row r="31" spans="1:14">
      <c r="A31" s="19"/>
      <c r="B31" s="20"/>
      <c r="C31" s="20"/>
      <c r="D31" s="29"/>
      <c r="E31" s="29"/>
      <c r="F31" s="29"/>
      <c r="G31" s="29"/>
      <c r="H31" s="29"/>
      <c r="I31" s="29"/>
      <c r="J31" s="29"/>
      <c r="K31" s="29"/>
      <c r="L31" s="15"/>
      <c r="M31" s="15"/>
    </row>
    <row r="32" spans="1:14">
      <c r="A32" s="19"/>
      <c r="B32" s="20"/>
      <c r="C32" s="20"/>
      <c r="D32" s="29"/>
      <c r="E32" s="29"/>
      <c r="F32" s="29"/>
      <c r="G32" s="29"/>
      <c r="H32" s="29"/>
      <c r="I32" s="29"/>
      <c r="J32" s="29"/>
      <c r="K32" s="29"/>
      <c r="L32" s="15"/>
      <c r="M32" s="15"/>
    </row>
    <row r="33" spans="1:13">
      <c r="A33" s="19"/>
      <c r="B33" s="20"/>
      <c r="C33" s="20"/>
      <c r="D33" s="29"/>
      <c r="E33" s="29"/>
      <c r="F33" s="29"/>
      <c r="G33" s="29"/>
      <c r="H33" s="29"/>
      <c r="I33" s="29"/>
      <c r="J33" s="29"/>
      <c r="K33" s="29"/>
      <c r="L33" s="15"/>
      <c r="M33" s="15"/>
    </row>
    <row r="34" spans="1:13">
      <c r="A34" s="19"/>
      <c r="B34" s="20"/>
      <c r="C34" s="20"/>
      <c r="D34" s="29"/>
      <c r="E34" s="29"/>
      <c r="F34" s="29"/>
      <c r="G34" s="29"/>
      <c r="H34" s="29"/>
      <c r="I34" s="29"/>
      <c r="J34" s="29"/>
      <c r="K34" s="29"/>
      <c r="L34" s="15"/>
      <c r="M34" s="15"/>
    </row>
    <row r="35" spans="1:13">
      <c r="A35" s="19"/>
      <c r="B35" s="20"/>
      <c r="C35" s="20"/>
      <c r="D35" s="29"/>
      <c r="E35" s="29"/>
      <c r="F35" s="29"/>
      <c r="G35" s="29"/>
      <c r="H35" s="29"/>
      <c r="I35" s="29"/>
      <c r="J35" s="29"/>
      <c r="K35" s="29"/>
      <c r="L35" s="15"/>
      <c r="M35" s="15"/>
    </row>
    <row r="36" spans="1:13">
      <c r="A36" s="19"/>
      <c r="B36" s="20"/>
      <c r="C36" s="20"/>
      <c r="D36" s="29"/>
      <c r="E36" s="29"/>
      <c r="F36" s="29"/>
      <c r="G36" s="29"/>
      <c r="H36" s="29"/>
      <c r="I36" s="29"/>
      <c r="J36" s="29"/>
      <c r="K36" s="29"/>
      <c r="L36" s="15"/>
      <c r="M36" s="15"/>
    </row>
    <row r="37" spans="1:13">
      <c r="A37" s="19"/>
      <c r="B37" s="20"/>
      <c r="C37" s="20"/>
      <c r="D37" s="29"/>
      <c r="E37" s="29"/>
      <c r="F37" s="29"/>
      <c r="G37" s="29"/>
      <c r="H37" s="29"/>
      <c r="I37" s="29"/>
      <c r="J37" s="29"/>
      <c r="K37" s="29"/>
      <c r="L37" s="15"/>
      <c r="M37" s="15"/>
    </row>
    <row r="38" spans="1:13">
      <c r="A38" s="19"/>
      <c r="B38" s="20"/>
      <c r="C38" s="20"/>
      <c r="D38" s="29"/>
      <c r="E38" s="29"/>
      <c r="F38" s="29"/>
      <c r="G38" s="29"/>
      <c r="H38" s="29"/>
      <c r="I38" s="29"/>
      <c r="J38" s="29"/>
      <c r="K38" s="29"/>
      <c r="L38" s="15"/>
      <c r="M38" s="15"/>
    </row>
    <row r="39" spans="1:13">
      <c r="A39" s="19"/>
      <c r="B39" s="20"/>
      <c r="C39" s="20"/>
      <c r="D39" s="29"/>
      <c r="E39" s="29"/>
      <c r="F39" s="29"/>
      <c r="G39" s="29"/>
      <c r="H39" s="29"/>
      <c r="I39" s="29"/>
      <c r="J39" s="29"/>
      <c r="K39" s="29"/>
      <c r="L39" s="15"/>
      <c r="M39" s="15"/>
    </row>
    <row r="40" spans="1:13">
      <c r="A40" s="21"/>
      <c r="B40" s="22"/>
      <c r="C40" s="22"/>
      <c r="D40" s="30"/>
      <c r="E40" s="30"/>
      <c r="F40" s="30"/>
      <c r="G40" s="30"/>
      <c r="H40" s="30"/>
      <c r="I40" s="30"/>
      <c r="J40" s="30"/>
      <c r="K40" s="30"/>
      <c r="L40" s="16"/>
      <c r="M40" s="16"/>
    </row>
  </sheetData>
  <phoneticPr fontId="2" type="noConversion"/>
  <pageMargins left="0.78740157480314965" right="0.78740157480314965" top="0.78740157480314965" bottom="0.78740157480314965" header="0.31496062992125984" footer="0.51181102362204722"/>
  <pageSetup paperSize="5"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80"/>
  <sheetViews>
    <sheetView zoomScale="120" zoomScaleNormal="120" zoomScaleSheetLayoutView="110" workbookViewId="0">
      <selection activeCell="H2" sqref="H2"/>
    </sheetView>
  </sheetViews>
  <sheetFormatPr baseColWidth="10" defaultColWidth="11.44140625" defaultRowHeight="11.4"/>
  <cols>
    <col min="1" max="1" width="7.6640625" style="18" customWidth="1"/>
    <col min="2" max="2" width="11.5546875" style="18" bestFit="1" customWidth="1"/>
    <col min="3" max="4" width="9.6640625" style="18" customWidth="1"/>
    <col min="5" max="5" width="11.88671875" style="18" bestFit="1" customWidth="1"/>
    <col min="6" max="6" width="9.6640625" style="18" customWidth="1"/>
    <col min="7" max="7" width="10.6640625" style="18" customWidth="1"/>
    <col min="8" max="14" width="9.6640625" style="18" customWidth="1"/>
    <col min="15" max="15" width="10.6640625" style="18" customWidth="1"/>
    <col min="16" max="16" width="9.6640625" style="18" customWidth="1"/>
    <col min="17" max="18" width="11.44140625" style="18"/>
    <col min="19" max="19" width="11.6640625" style="18" bestFit="1" customWidth="1"/>
    <col min="20" max="30" width="11.5546875" style="18" bestFit="1" customWidth="1"/>
    <col min="31" max="31" width="11.44140625" style="18"/>
    <col min="32" max="32" width="11.88671875" style="18" bestFit="1" customWidth="1"/>
    <col min="33" max="16384" width="11.44140625" style="18"/>
  </cols>
  <sheetData>
    <row r="1" spans="1:32" ht="12">
      <c r="A1" s="23" t="s">
        <v>1</v>
      </c>
      <c r="D1" s="31"/>
      <c r="E1" s="31"/>
      <c r="F1" s="31"/>
      <c r="G1" s="31"/>
      <c r="H1" s="31"/>
      <c r="I1" s="31"/>
      <c r="J1" s="31"/>
      <c r="K1" s="31"/>
      <c r="L1" s="31"/>
      <c r="M1" s="31"/>
      <c r="N1" s="31"/>
      <c r="S1" s="23" t="s">
        <v>1</v>
      </c>
    </row>
    <row r="2" spans="1:32" ht="13.2">
      <c r="A2" s="23" t="s">
        <v>382</v>
      </c>
      <c r="D2" s="31"/>
      <c r="E2" s="31"/>
      <c r="F2" s="31"/>
      <c r="G2" s="31"/>
      <c r="H2" s="251" t="s">
        <v>425</v>
      </c>
      <c r="I2" s="31"/>
      <c r="J2" s="31"/>
      <c r="K2" s="31"/>
      <c r="L2" s="31"/>
      <c r="M2" s="31"/>
      <c r="N2" s="31"/>
      <c r="S2" s="23" t="s">
        <v>382</v>
      </c>
    </row>
    <row r="3" spans="1:32" ht="12">
      <c r="A3" s="23" t="s">
        <v>130</v>
      </c>
      <c r="D3" s="31"/>
      <c r="E3" s="31"/>
      <c r="F3" s="31"/>
      <c r="G3" s="31"/>
      <c r="H3" s="31"/>
      <c r="I3" s="31"/>
      <c r="J3" s="31"/>
      <c r="K3" s="31"/>
      <c r="L3" s="31"/>
      <c r="M3" s="31"/>
      <c r="N3" s="31"/>
      <c r="P3" s="36" t="s">
        <v>131</v>
      </c>
      <c r="S3" s="23" t="s">
        <v>397</v>
      </c>
      <c r="AD3" s="36" t="s">
        <v>398</v>
      </c>
    </row>
    <row r="4" spans="1:32" ht="12.6" thickBot="1">
      <c r="A4" s="40"/>
      <c r="B4" s="40"/>
      <c r="C4" s="40"/>
      <c r="D4" s="40"/>
      <c r="E4" s="40"/>
      <c r="F4" s="40"/>
      <c r="G4" s="40"/>
      <c r="H4" s="40"/>
      <c r="I4" s="40"/>
      <c r="J4" s="40"/>
      <c r="K4" s="40"/>
      <c r="L4" s="40"/>
      <c r="M4" s="40"/>
      <c r="N4" s="40"/>
      <c r="O4" s="40"/>
      <c r="P4" s="40"/>
      <c r="S4" s="23" t="s">
        <v>383</v>
      </c>
      <c r="T4" s="40"/>
      <c r="U4" s="40"/>
      <c r="V4" s="40"/>
      <c r="W4" s="40"/>
      <c r="X4" s="40"/>
      <c r="Y4" s="40"/>
      <c r="Z4" s="40"/>
      <c r="AA4" s="40"/>
    </row>
    <row r="5" spans="1:32" ht="12" thickTop="1">
      <c r="A5" s="45" t="s">
        <v>132</v>
      </c>
      <c r="B5" s="41">
        <v>123456789</v>
      </c>
      <c r="C5" s="50"/>
      <c r="D5" s="50"/>
      <c r="E5" s="50"/>
      <c r="G5" s="52"/>
      <c r="I5" s="52"/>
      <c r="L5" s="159"/>
      <c r="M5" s="52"/>
      <c r="N5" s="50"/>
      <c r="O5" s="50"/>
      <c r="P5" s="50"/>
      <c r="S5" s="50"/>
      <c r="U5" s="20"/>
      <c r="W5" s="20"/>
      <c r="Z5" s="159"/>
      <c r="AB5" s="159"/>
      <c r="AC5" s="52"/>
      <c r="AD5" s="52"/>
    </row>
    <row r="6" spans="1:32">
      <c r="A6" s="46" t="s">
        <v>133</v>
      </c>
      <c r="B6" s="42" t="s">
        <v>136</v>
      </c>
      <c r="C6" s="33" t="s">
        <v>141</v>
      </c>
      <c r="D6" s="33" t="s">
        <v>143</v>
      </c>
      <c r="E6" s="19"/>
      <c r="F6" s="244" t="s">
        <v>407</v>
      </c>
      <c r="G6" s="245"/>
      <c r="H6" s="244" t="s">
        <v>408</v>
      </c>
      <c r="I6" s="245"/>
      <c r="J6" s="244" t="s">
        <v>409</v>
      </c>
      <c r="K6" s="245"/>
      <c r="L6" s="244" t="s">
        <v>410</v>
      </c>
      <c r="M6" s="245"/>
      <c r="N6" s="33" t="s">
        <v>150</v>
      </c>
      <c r="O6" s="33" t="s">
        <v>145</v>
      </c>
      <c r="P6" s="33" t="s">
        <v>112</v>
      </c>
      <c r="S6" s="19"/>
      <c r="T6" s="244" t="s">
        <v>407</v>
      </c>
      <c r="U6" s="245"/>
      <c r="V6" s="244" t="s">
        <v>408</v>
      </c>
      <c r="W6" s="245"/>
      <c r="X6" s="244" t="s">
        <v>409</v>
      </c>
      <c r="Y6" s="245"/>
      <c r="Z6" s="57"/>
      <c r="AA6" s="59"/>
      <c r="AB6" s="174"/>
      <c r="AC6" s="58"/>
      <c r="AD6" s="53" t="s">
        <v>166</v>
      </c>
    </row>
    <row r="7" spans="1:32">
      <c r="A7" s="46" t="s">
        <v>134</v>
      </c>
      <c r="B7" s="42" t="s">
        <v>137</v>
      </c>
      <c r="C7" s="33" t="s">
        <v>142</v>
      </c>
      <c r="D7" s="33" t="s">
        <v>144</v>
      </c>
      <c r="E7" s="33" t="s">
        <v>145</v>
      </c>
      <c r="F7" s="33" t="s">
        <v>146</v>
      </c>
      <c r="G7" s="53" t="s">
        <v>147</v>
      </c>
      <c r="H7" s="33" t="s">
        <v>146</v>
      </c>
      <c r="I7" s="53" t="s">
        <v>147</v>
      </c>
      <c r="J7" s="33" t="s">
        <v>146</v>
      </c>
      <c r="K7" s="53" t="s">
        <v>147</v>
      </c>
      <c r="L7" s="33" t="s">
        <v>149</v>
      </c>
      <c r="M7" s="53" t="s">
        <v>148</v>
      </c>
      <c r="N7" s="33" t="s">
        <v>152</v>
      </c>
      <c r="O7" s="33" t="s">
        <v>121</v>
      </c>
      <c r="P7" s="33" t="s">
        <v>151</v>
      </c>
      <c r="S7" s="33" t="s">
        <v>145</v>
      </c>
      <c r="T7" s="33" t="s">
        <v>146</v>
      </c>
      <c r="U7" s="53" t="s">
        <v>147</v>
      </c>
      <c r="V7" s="33" t="s">
        <v>146</v>
      </c>
      <c r="W7" s="53" t="s">
        <v>147</v>
      </c>
      <c r="X7" s="33" t="s">
        <v>146</v>
      </c>
      <c r="Y7" s="53" t="s">
        <v>147</v>
      </c>
      <c r="Z7" s="33" t="s">
        <v>387</v>
      </c>
      <c r="AA7" s="53" t="s">
        <v>147</v>
      </c>
      <c r="AB7" s="53" t="s">
        <v>388</v>
      </c>
      <c r="AC7" s="33" t="s">
        <v>147</v>
      </c>
      <c r="AD7" s="33" t="s">
        <v>390</v>
      </c>
    </row>
    <row r="8" spans="1:32" ht="5.0999999999999996" customHeight="1" thickBot="1">
      <c r="A8" s="48"/>
      <c r="B8" s="49"/>
      <c r="C8" s="51"/>
      <c r="D8" s="51"/>
      <c r="E8" s="51"/>
      <c r="F8" s="51"/>
      <c r="G8" s="54"/>
      <c r="H8" s="51"/>
      <c r="I8" s="54"/>
      <c r="J8" s="54"/>
      <c r="K8" s="54"/>
      <c r="L8" s="51"/>
      <c r="M8" s="54"/>
      <c r="N8" s="51"/>
      <c r="O8" s="51"/>
      <c r="P8" s="51"/>
      <c r="S8" s="51"/>
      <c r="T8" s="51"/>
      <c r="U8" s="54"/>
      <c r="V8" s="51"/>
      <c r="W8" s="54"/>
      <c r="X8" s="54"/>
      <c r="Y8" s="54"/>
      <c r="Z8" s="51"/>
      <c r="AA8" s="54"/>
      <c r="AB8" s="54"/>
      <c r="AC8" s="54"/>
      <c r="AD8" s="51"/>
    </row>
    <row r="9" spans="1:32" ht="12" thickTop="1">
      <c r="A9" s="46" t="s">
        <v>135</v>
      </c>
      <c r="B9" s="170">
        <v>1750</v>
      </c>
      <c r="C9" s="82"/>
      <c r="D9" s="19"/>
      <c r="E9" s="83"/>
      <c r="F9" s="83"/>
      <c r="G9" s="84"/>
      <c r="H9" s="83"/>
      <c r="I9" s="84"/>
      <c r="J9" s="84"/>
      <c r="K9" s="84"/>
      <c r="L9" s="83"/>
      <c r="M9" s="84"/>
      <c r="N9" s="83">
        <f>(F9+H9+J9+L9+M9)</f>
        <v>0</v>
      </c>
      <c r="O9" s="83">
        <f>(E9-N9)</f>
        <v>0</v>
      </c>
      <c r="P9" s="88"/>
      <c r="S9" s="201"/>
      <c r="T9" s="83"/>
      <c r="U9" s="84"/>
      <c r="V9" s="83"/>
      <c r="W9" s="84"/>
      <c r="Z9" s="83"/>
      <c r="AA9" s="173"/>
      <c r="AB9" s="84"/>
      <c r="AC9" s="173"/>
      <c r="AD9" s="83">
        <f>(T9+V9+X9+Z9+AB9)</f>
        <v>0</v>
      </c>
      <c r="AF9" s="156"/>
    </row>
    <row r="10" spans="1:32">
      <c r="A10" s="47"/>
      <c r="B10" s="170"/>
      <c r="C10" s="82"/>
      <c r="D10" s="19"/>
      <c r="E10" s="83"/>
      <c r="F10" s="83"/>
      <c r="G10" s="84">
        <f>(G9+F10)</f>
        <v>0</v>
      </c>
      <c r="H10" s="83"/>
      <c r="I10" s="84">
        <f>(I9+H10)</f>
        <v>0</v>
      </c>
      <c r="J10" s="84"/>
      <c r="K10" s="84">
        <f>(K9+J10)</f>
        <v>0</v>
      </c>
      <c r="L10" s="83"/>
      <c r="M10" s="84"/>
      <c r="N10" s="83">
        <f>(F10+H10+J10+L10+M10)</f>
        <v>0</v>
      </c>
      <c r="O10" s="83">
        <f>(E10-N10)</f>
        <v>0</v>
      </c>
      <c r="P10" s="34"/>
      <c r="S10" s="201"/>
      <c r="T10" s="83"/>
      <c r="U10" s="84">
        <f>(U9+T10)</f>
        <v>0</v>
      </c>
      <c r="V10" s="83">
        <f>H10*1.4</f>
        <v>0</v>
      </c>
      <c r="W10" s="84">
        <f>(W9+V10)</f>
        <v>0</v>
      </c>
      <c r="Y10" s="18">
        <f>Y9+X10</f>
        <v>0</v>
      </c>
      <c r="Z10" s="83">
        <f>S10*1.65%</f>
        <v>0</v>
      </c>
      <c r="AA10" s="173">
        <f>AA9+Z10</f>
        <v>0</v>
      </c>
      <c r="AB10" s="84">
        <f>S10*2.65%</f>
        <v>0</v>
      </c>
      <c r="AC10" s="173">
        <f>AC9+AB10</f>
        <v>0</v>
      </c>
      <c r="AD10" s="83">
        <f>(T10+V10+X10+Z10+AB10)</f>
        <v>0</v>
      </c>
    </row>
    <row r="11" spans="1:32" ht="13.2">
      <c r="A11" s="47"/>
      <c r="B11" s="29" t="s">
        <v>138</v>
      </c>
      <c r="C11" s="19"/>
      <c r="D11" s="19"/>
      <c r="E11" s="83"/>
      <c r="F11" s="83"/>
      <c r="G11" s="84"/>
      <c r="H11" s="83"/>
      <c r="I11" s="84"/>
      <c r="J11" s="84"/>
      <c r="K11" s="84"/>
      <c r="L11" s="83"/>
      <c r="M11" s="84"/>
      <c r="N11" s="83"/>
      <c r="O11" s="83"/>
      <c r="P11" s="87"/>
      <c r="S11" s="83"/>
      <c r="T11" s="83"/>
      <c r="U11" s="84"/>
      <c r="V11" s="83"/>
      <c r="W11" s="84"/>
      <c r="X11" s="84"/>
      <c r="Y11" s="84"/>
      <c r="Z11" s="83"/>
      <c r="AA11" s="84"/>
      <c r="AB11" s="84"/>
      <c r="AC11" s="84"/>
      <c r="AD11" s="83"/>
    </row>
    <row r="12" spans="1:32" ht="13.2">
      <c r="A12" s="46" t="s">
        <v>139</v>
      </c>
      <c r="B12" s="20"/>
      <c r="C12" s="19"/>
      <c r="D12" s="19"/>
      <c r="E12" s="85"/>
      <c r="F12" s="85"/>
      <c r="G12" s="86"/>
      <c r="H12" s="85"/>
      <c r="I12" s="86"/>
      <c r="J12" s="86"/>
      <c r="K12" s="86"/>
      <c r="L12" s="85"/>
      <c r="M12" s="86"/>
      <c r="N12" s="85"/>
      <c r="O12" s="85"/>
      <c r="P12" s="87"/>
      <c r="S12" s="85"/>
      <c r="T12" s="85"/>
      <c r="U12" s="86"/>
      <c r="V12" s="85"/>
      <c r="W12" s="86"/>
      <c r="X12" s="86"/>
      <c r="Y12" s="86"/>
      <c r="Z12" s="85"/>
      <c r="AA12" s="86"/>
      <c r="AB12" s="86"/>
      <c r="AC12" s="86"/>
      <c r="AD12" s="85"/>
    </row>
    <row r="13" spans="1:32" ht="5.0999999999999996" customHeight="1">
      <c r="A13" s="46"/>
      <c r="B13" s="20"/>
      <c r="C13" s="19"/>
      <c r="D13" s="19"/>
      <c r="E13" s="83"/>
      <c r="F13" s="83"/>
      <c r="G13" s="84"/>
      <c r="H13" s="83"/>
      <c r="I13" s="84"/>
      <c r="J13" s="84"/>
      <c r="K13" s="84"/>
      <c r="L13" s="83"/>
      <c r="M13" s="84"/>
      <c r="N13" s="83"/>
      <c r="O13" s="83"/>
      <c r="P13" s="87"/>
      <c r="S13" s="83"/>
      <c r="T13" s="83"/>
      <c r="U13" s="84"/>
      <c r="V13" s="83"/>
      <c r="W13" s="84"/>
      <c r="X13" s="84"/>
      <c r="Y13" s="84"/>
      <c r="Z13" s="83"/>
      <c r="AA13" s="84"/>
      <c r="AB13" s="84"/>
      <c r="AC13" s="84"/>
      <c r="AD13" s="83"/>
    </row>
    <row r="14" spans="1:32" ht="13.2">
      <c r="A14" s="46" t="s">
        <v>156</v>
      </c>
      <c r="B14" s="44" t="s">
        <v>370</v>
      </c>
      <c r="C14" s="33" t="s">
        <v>153</v>
      </c>
      <c r="D14" s="19"/>
      <c r="E14" s="83">
        <f>(E9+E10)</f>
        <v>0</v>
      </c>
      <c r="F14" s="83">
        <f>(F9+F10)</f>
        <v>0</v>
      </c>
      <c r="G14" s="84"/>
      <c r="H14" s="83">
        <f>(H9+H10)</f>
        <v>0</v>
      </c>
      <c r="I14" s="84"/>
      <c r="J14" s="83">
        <f>(J9+J10)</f>
        <v>0</v>
      </c>
      <c r="K14" s="84"/>
      <c r="L14" s="83">
        <f>(L9+L10)</f>
        <v>0</v>
      </c>
      <c r="M14" s="83">
        <f>(M9+M10)</f>
        <v>0</v>
      </c>
      <c r="N14" s="83"/>
      <c r="O14" s="83">
        <f>(O9+O10)</f>
        <v>0</v>
      </c>
      <c r="P14" s="87"/>
      <c r="S14" s="83">
        <f>(S9+S10)</f>
        <v>0</v>
      </c>
      <c r="T14" s="83">
        <f>(T9+T10)</f>
        <v>0</v>
      </c>
      <c r="U14" s="84"/>
      <c r="V14" s="83">
        <f>(V9+V10)</f>
        <v>0</v>
      </c>
      <c r="W14" s="84"/>
      <c r="X14" s="83">
        <f>X9+X10</f>
        <v>0</v>
      </c>
      <c r="Y14" s="84"/>
      <c r="Z14" s="83">
        <f>(Z9+Z10)</f>
        <v>0</v>
      </c>
      <c r="AA14" s="83"/>
      <c r="AB14" s="83">
        <f>(AB9+AB10)</f>
        <v>0</v>
      </c>
      <c r="AC14" s="83"/>
      <c r="AD14" s="83">
        <f>(AD9+AD10)</f>
        <v>0</v>
      </c>
    </row>
    <row r="15" spans="1:32" ht="5.0999999999999996" customHeight="1" thickBot="1">
      <c r="A15" s="48"/>
      <c r="B15" s="49"/>
      <c r="C15" s="51"/>
      <c r="D15" s="51"/>
      <c r="E15" s="51"/>
      <c r="F15" s="51"/>
      <c r="G15" s="54"/>
      <c r="H15" s="51"/>
      <c r="I15" s="54"/>
      <c r="J15" s="54"/>
      <c r="K15" s="54"/>
      <c r="L15" s="51"/>
      <c r="M15" s="54"/>
      <c r="N15" s="51"/>
      <c r="O15" s="51"/>
      <c r="P15" s="51"/>
      <c r="S15" s="51"/>
      <c r="T15" s="51"/>
      <c r="U15" s="54"/>
      <c r="V15" s="51"/>
      <c r="W15" s="54"/>
      <c r="X15" s="54"/>
      <c r="Y15" s="54"/>
      <c r="Z15" s="51"/>
      <c r="AA15" s="54"/>
      <c r="AB15" s="54"/>
      <c r="AC15" s="54"/>
      <c r="AD15" s="51"/>
    </row>
    <row r="16" spans="1:32" ht="12.6" thickTop="1" thickBot="1">
      <c r="A16" s="40"/>
      <c r="B16" s="40"/>
      <c r="C16" s="40"/>
      <c r="D16" s="40"/>
      <c r="E16" s="40"/>
      <c r="F16" s="40"/>
      <c r="G16" s="40"/>
      <c r="H16" s="40"/>
      <c r="I16" s="40"/>
      <c r="J16" s="40"/>
      <c r="K16" s="40"/>
      <c r="L16" s="40"/>
      <c r="M16" s="40"/>
      <c r="N16" s="40"/>
      <c r="O16" s="40"/>
      <c r="P16" s="40"/>
      <c r="S16" s="40"/>
      <c r="T16" s="40"/>
      <c r="U16" s="40"/>
      <c r="V16" s="40"/>
      <c r="W16" s="40"/>
      <c r="X16" s="40"/>
      <c r="Y16" s="40"/>
      <c r="Z16" s="40"/>
      <c r="AA16" s="40"/>
      <c r="AB16" s="40"/>
      <c r="AC16" s="40"/>
      <c r="AD16" s="40"/>
    </row>
    <row r="17" spans="1:32" ht="12" thickTop="1">
      <c r="A17" s="45" t="s">
        <v>132</v>
      </c>
      <c r="B17" s="41">
        <v>234567890</v>
      </c>
      <c r="C17" s="50"/>
      <c r="D17" s="50"/>
      <c r="E17" s="50"/>
      <c r="G17" s="52"/>
      <c r="I17" s="52"/>
      <c r="M17" s="52"/>
      <c r="N17" s="50"/>
      <c r="O17" s="50"/>
      <c r="P17" s="50"/>
      <c r="S17" s="50"/>
      <c r="U17" s="52"/>
      <c r="W17" s="52"/>
      <c r="Z17" s="159"/>
      <c r="AB17" s="159"/>
      <c r="AC17" s="52"/>
      <c r="AD17" s="50"/>
    </row>
    <row r="18" spans="1:32">
      <c r="A18" s="46" t="s">
        <v>133</v>
      </c>
      <c r="B18" s="42" t="s">
        <v>154</v>
      </c>
      <c r="C18" s="33" t="s">
        <v>141</v>
      </c>
      <c r="D18" s="33" t="s">
        <v>143</v>
      </c>
      <c r="E18" s="19"/>
      <c r="F18" s="244" t="s">
        <v>407</v>
      </c>
      <c r="G18" s="245"/>
      <c r="H18" s="244" t="s">
        <v>408</v>
      </c>
      <c r="I18" s="245"/>
      <c r="J18" s="244" t="s">
        <v>409</v>
      </c>
      <c r="K18" s="245"/>
      <c r="L18" s="244" t="s">
        <v>410</v>
      </c>
      <c r="M18" s="245"/>
      <c r="N18" s="33" t="s">
        <v>150</v>
      </c>
      <c r="O18" s="33" t="s">
        <v>145</v>
      </c>
      <c r="P18" s="33" t="s">
        <v>112</v>
      </c>
      <c r="S18" s="19"/>
      <c r="T18" s="244" t="s">
        <v>407</v>
      </c>
      <c r="U18" s="245"/>
      <c r="V18" s="244" t="s">
        <v>408</v>
      </c>
      <c r="W18" s="245"/>
      <c r="X18" s="244" t="s">
        <v>409</v>
      </c>
      <c r="Y18" s="245"/>
      <c r="Z18" s="57"/>
      <c r="AA18" s="59"/>
      <c r="AB18" s="174"/>
      <c r="AC18" s="58"/>
      <c r="AD18" s="53" t="s">
        <v>166</v>
      </c>
    </row>
    <row r="19" spans="1:32">
      <c r="A19" s="46" t="s">
        <v>134</v>
      </c>
      <c r="B19" s="42" t="s">
        <v>155</v>
      </c>
      <c r="C19" s="33" t="s">
        <v>142</v>
      </c>
      <c r="D19" s="33" t="s">
        <v>144</v>
      </c>
      <c r="E19" s="33" t="s">
        <v>145</v>
      </c>
      <c r="F19" s="33" t="s">
        <v>146</v>
      </c>
      <c r="G19" s="53" t="s">
        <v>147</v>
      </c>
      <c r="H19" s="33" t="s">
        <v>146</v>
      </c>
      <c r="I19" s="53" t="s">
        <v>147</v>
      </c>
      <c r="J19" s="33" t="s">
        <v>146</v>
      </c>
      <c r="K19" s="53" t="s">
        <v>147</v>
      </c>
      <c r="L19" s="33" t="s">
        <v>149</v>
      </c>
      <c r="M19" s="53" t="s">
        <v>148</v>
      </c>
      <c r="N19" s="33" t="s">
        <v>152</v>
      </c>
      <c r="O19" s="33" t="s">
        <v>121</v>
      </c>
      <c r="P19" s="33" t="s">
        <v>151</v>
      </c>
      <c r="S19" s="33" t="s">
        <v>145</v>
      </c>
      <c r="T19" s="33" t="s">
        <v>146</v>
      </c>
      <c r="U19" s="53" t="s">
        <v>147</v>
      </c>
      <c r="V19" s="33" t="s">
        <v>146</v>
      </c>
      <c r="W19" s="53" t="s">
        <v>147</v>
      </c>
      <c r="X19" s="33" t="s">
        <v>146</v>
      </c>
      <c r="Y19" s="53" t="s">
        <v>147</v>
      </c>
      <c r="Z19" s="33" t="s">
        <v>387</v>
      </c>
      <c r="AA19" s="53" t="s">
        <v>147</v>
      </c>
      <c r="AB19" s="53" t="s">
        <v>388</v>
      </c>
      <c r="AC19" s="53" t="s">
        <v>147</v>
      </c>
      <c r="AD19" s="33" t="s">
        <v>390</v>
      </c>
    </row>
    <row r="20" spans="1:32" ht="5.0999999999999996" customHeight="1" thickBot="1">
      <c r="A20" s="48"/>
      <c r="B20" s="49"/>
      <c r="C20" s="51"/>
      <c r="D20" s="51"/>
      <c r="E20" s="51"/>
      <c r="F20" s="51"/>
      <c r="G20" s="54"/>
      <c r="H20" s="51"/>
      <c r="I20" s="54"/>
      <c r="J20" s="54"/>
      <c r="K20" s="54"/>
      <c r="L20" s="51"/>
      <c r="M20" s="54"/>
      <c r="N20" s="51"/>
      <c r="O20" s="51"/>
      <c r="P20" s="51"/>
      <c r="S20" s="51"/>
      <c r="T20" s="51"/>
      <c r="U20" s="54"/>
      <c r="V20" s="51"/>
      <c r="W20" s="54"/>
      <c r="X20" s="54"/>
      <c r="Y20" s="54"/>
      <c r="Z20" s="51"/>
      <c r="AA20" s="54"/>
      <c r="AB20" s="54"/>
      <c r="AC20" s="54"/>
      <c r="AD20" s="51"/>
    </row>
    <row r="21" spans="1:32" ht="12" thickTop="1">
      <c r="A21" s="46" t="s">
        <v>135</v>
      </c>
      <c r="B21" s="170">
        <v>2000</v>
      </c>
      <c r="C21" s="82"/>
      <c r="D21" s="19"/>
      <c r="E21" s="83"/>
      <c r="F21" s="83"/>
      <c r="G21" s="84"/>
      <c r="H21" s="83"/>
      <c r="I21" s="84"/>
      <c r="J21" s="84"/>
      <c r="K21" s="84"/>
      <c r="L21" s="83"/>
      <c r="M21" s="84"/>
      <c r="N21" s="83">
        <f>(F21+H21+J21+L21+M21)</f>
        <v>0</v>
      </c>
      <c r="O21" s="83">
        <f>(E21-N21)</f>
        <v>0</v>
      </c>
      <c r="P21" s="88"/>
      <c r="S21" s="201"/>
      <c r="T21" s="83"/>
      <c r="U21" s="84"/>
      <c r="V21" s="83">
        <f>H21*1.4</f>
        <v>0</v>
      </c>
      <c r="W21" s="84">
        <f>V21*22+V21</f>
        <v>0</v>
      </c>
      <c r="Z21" s="83">
        <f>S21*1.65%</f>
        <v>0</v>
      </c>
      <c r="AB21" s="84">
        <f>S21*2.65%</f>
        <v>0</v>
      </c>
      <c r="AD21" s="83">
        <f>(T21+V21+X21+Z21+AB21)</f>
        <v>0</v>
      </c>
      <c r="AF21" s="156"/>
    </row>
    <row r="22" spans="1:32">
      <c r="A22" s="47"/>
      <c r="B22" s="170"/>
      <c r="C22" s="82"/>
      <c r="D22" s="19"/>
      <c r="E22" s="83"/>
      <c r="F22" s="83"/>
      <c r="G22" s="84">
        <f>(G21+F22)</f>
        <v>0</v>
      </c>
      <c r="H22" s="83"/>
      <c r="I22" s="84">
        <f>(I21+H22)</f>
        <v>0</v>
      </c>
      <c r="J22" s="84"/>
      <c r="K22" s="84">
        <f>(K21+J22)</f>
        <v>0</v>
      </c>
      <c r="L22" s="83"/>
      <c r="M22" s="84"/>
      <c r="N22" s="83">
        <f>(F22+H22+J22+L22+M22)</f>
        <v>0</v>
      </c>
      <c r="O22" s="83">
        <f>(E22-N22)</f>
        <v>0</v>
      </c>
      <c r="P22" s="34"/>
      <c r="S22" s="201"/>
      <c r="T22" s="83"/>
      <c r="U22" s="84">
        <f>(U21+T22)</f>
        <v>0</v>
      </c>
      <c r="V22" s="83">
        <f>H22*1.4</f>
        <v>0</v>
      </c>
      <c r="W22" s="84">
        <f>(W21+V22)</f>
        <v>0</v>
      </c>
      <c r="Z22" s="83">
        <f>S22*1.65%</f>
        <v>0</v>
      </c>
      <c r="AB22" s="84">
        <f>S22*2.65%</f>
        <v>0</v>
      </c>
      <c r="AD22" s="83">
        <f>(T22+V22+X22+Z22+AB22)</f>
        <v>0</v>
      </c>
    </row>
    <row r="23" spans="1:32" ht="13.2">
      <c r="A23" s="47"/>
      <c r="B23" s="29" t="s">
        <v>138</v>
      </c>
      <c r="C23" s="19"/>
      <c r="D23" s="19"/>
      <c r="E23" s="83"/>
      <c r="F23" s="83"/>
      <c r="G23" s="84"/>
      <c r="H23" s="83"/>
      <c r="I23" s="84"/>
      <c r="J23" s="84"/>
      <c r="K23" s="84"/>
      <c r="L23" s="83"/>
      <c r="M23" s="84"/>
      <c r="N23" s="83"/>
      <c r="O23" s="83"/>
      <c r="P23" s="87"/>
      <c r="S23" s="83"/>
      <c r="T23" s="83"/>
      <c r="U23" s="84"/>
      <c r="V23" s="83"/>
      <c r="W23" s="84"/>
      <c r="X23" s="84"/>
      <c r="Y23" s="84"/>
      <c r="Z23" s="83"/>
      <c r="AA23" s="84"/>
      <c r="AB23" s="84"/>
      <c r="AC23" s="84"/>
      <c r="AD23" s="83"/>
    </row>
    <row r="24" spans="1:32" ht="13.2">
      <c r="A24" s="46" t="s">
        <v>139</v>
      </c>
      <c r="B24" s="20"/>
      <c r="C24" s="19"/>
      <c r="D24" s="19"/>
      <c r="E24" s="85"/>
      <c r="F24" s="85"/>
      <c r="G24" s="86"/>
      <c r="H24" s="85"/>
      <c r="I24" s="86"/>
      <c r="J24" s="86"/>
      <c r="K24" s="86"/>
      <c r="L24" s="85"/>
      <c r="M24" s="86"/>
      <c r="N24" s="85"/>
      <c r="O24" s="85"/>
      <c r="P24" s="87"/>
      <c r="S24" s="85"/>
      <c r="T24" s="85"/>
      <c r="U24" s="86"/>
      <c r="V24" s="85"/>
      <c r="W24" s="86"/>
      <c r="X24" s="86"/>
      <c r="Y24" s="86"/>
      <c r="Z24" s="85"/>
      <c r="AA24" s="86"/>
      <c r="AB24" s="86"/>
      <c r="AC24" s="86"/>
      <c r="AD24" s="85"/>
    </row>
    <row r="25" spans="1:32" ht="5.0999999999999996" customHeight="1">
      <c r="A25" s="46"/>
      <c r="B25" s="20"/>
      <c r="C25" s="19"/>
      <c r="D25" s="19"/>
      <c r="E25" s="83"/>
      <c r="F25" s="83"/>
      <c r="G25" s="84"/>
      <c r="H25" s="83"/>
      <c r="I25" s="84"/>
      <c r="J25" s="84"/>
      <c r="K25" s="84"/>
      <c r="L25" s="83"/>
      <c r="M25" s="84"/>
      <c r="N25" s="83"/>
      <c r="O25" s="83"/>
      <c r="P25" s="19"/>
      <c r="S25" s="83"/>
      <c r="T25" s="83"/>
      <c r="U25" s="84"/>
      <c r="V25" s="83"/>
      <c r="W25" s="84"/>
      <c r="X25" s="84"/>
      <c r="Y25" s="84"/>
      <c r="Z25" s="83"/>
      <c r="AA25" s="84"/>
      <c r="AB25" s="84"/>
      <c r="AC25" s="84"/>
      <c r="AD25" s="83"/>
    </row>
    <row r="26" spans="1:32">
      <c r="A26" s="46" t="s">
        <v>350</v>
      </c>
      <c r="B26" s="44" t="s">
        <v>368</v>
      </c>
      <c r="C26" s="33" t="s">
        <v>153</v>
      </c>
      <c r="D26" s="19"/>
      <c r="E26" s="83">
        <f>(E21+E22)</f>
        <v>0</v>
      </c>
      <c r="F26" s="83">
        <f>(F21+F22)</f>
        <v>0</v>
      </c>
      <c r="G26" s="84"/>
      <c r="H26" s="83">
        <f>(H21+H22)</f>
        <v>0</v>
      </c>
      <c r="I26" s="84"/>
      <c r="J26" s="83">
        <f>(J21+J22)</f>
        <v>0</v>
      </c>
      <c r="K26" s="84"/>
      <c r="L26" s="83">
        <f>(L21+L22)</f>
        <v>0</v>
      </c>
      <c r="M26" s="83">
        <f>(M21+M22)</f>
        <v>0</v>
      </c>
      <c r="N26" s="83"/>
      <c r="O26" s="83">
        <f>(O21+O22)</f>
        <v>0</v>
      </c>
      <c r="P26" s="19"/>
      <c r="S26" s="83">
        <f>(S21+S22)</f>
        <v>0</v>
      </c>
      <c r="T26" s="83">
        <f>(T21+T22)</f>
        <v>0</v>
      </c>
      <c r="U26" s="84"/>
      <c r="V26" s="83">
        <f>(V21+V22)</f>
        <v>0</v>
      </c>
      <c r="W26" s="84"/>
      <c r="X26" s="83">
        <f>(X21+X22)</f>
        <v>0</v>
      </c>
      <c r="Y26" s="84"/>
      <c r="Z26" s="83">
        <f>(Z21+Z22)</f>
        <v>0</v>
      </c>
      <c r="AA26" s="83"/>
      <c r="AB26" s="83">
        <f>(AB21+AB22)</f>
        <v>0</v>
      </c>
      <c r="AC26" s="83"/>
      <c r="AD26" s="83">
        <f>(AD21+AD22)</f>
        <v>0</v>
      </c>
    </row>
    <row r="27" spans="1:32" ht="5.0999999999999996" customHeight="1" thickBot="1">
      <c r="A27" s="48"/>
      <c r="B27" s="49"/>
      <c r="C27" s="51"/>
      <c r="D27" s="51"/>
      <c r="E27" s="51"/>
      <c r="F27" s="51"/>
      <c r="G27" s="54"/>
      <c r="H27" s="51"/>
      <c r="I27" s="54"/>
      <c r="J27" s="54"/>
      <c r="K27" s="54"/>
      <c r="L27" s="51"/>
      <c r="M27" s="54"/>
      <c r="N27" s="51"/>
      <c r="O27" s="51"/>
      <c r="P27" s="51"/>
      <c r="S27" s="51"/>
      <c r="T27" s="51"/>
      <c r="U27" s="54"/>
      <c r="V27" s="51"/>
      <c r="W27" s="54"/>
      <c r="X27" s="54"/>
      <c r="Y27" s="54"/>
      <c r="Z27" s="51"/>
      <c r="AA27" s="54"/>
      <c r="AB27" s="54"/>
      <c r="AC27" s="54"/>
      <c r="AD27" s="51"/>
    </row>
    <row r="28" spans="1:32" ht="12.6" thickTop="1" thickBot="1">
      <c r="A28" s="40"/>
      <c r="B28" s="40"/>
      <c r="C28" s="40"/>
      <c r="D28" s="40"/>
      <c r="E28" s="40"/>
      <c r="F28" s="40"/>
      <c r="G28" s="40"/>
      <c r="H28" s="40"/>
      <c r="I28" s="40"/>
      <c r="J28" s="40"/>
      <c r="K28" s="40"/>
      <c r="L28" s="40"/>
      <c r="M28" s="40"/>
      <c r="N28" s="40"/>
      <c r="O28" s="40"/>
      <c r="P28" s="40"/>
      <c r="S28" s="40"/>
      <c r="T28" s="40"/>
      <c r="U28" s="40"/>
      <c r="V28" s="40"/>
      <c r="W28" s="40"/>
      <c r="X28" s="40"/>
      <c r="Y28" s="40"/>
      <c r="Z28" s="40"/>
      <c r="AA28" s="40"/>
      <c r="AB28" s="40"/>
      <c r="AC28" s="40"/>
      <c r="AD28" s="40"/>
    </row>
    <row r="29" spans="1:32" ht="12" thickTop="1">
      <c r="A29" s="45" t="s">
        <v>132</v>
      </c>
      <c r="B29" s="41">
        <v>987654321</v>
      </c>
      <c r="C29" s="50"/>
      <c r="D29" s="50"/>
      <c r="E29" s="50"/>
      <c r="G29" s="52"/>
      <c r="I29" s="52"/>
      <c r="L29" s="159"/>
      <c r="M29" s="52"/>
      <c r="N29" s="50"/>
      <c r="O29" s="50"/>
      <c r="P29" s="50"/>
      <c r="S29" s="50"/>
      <c r="U29" s="52"/>
      <c r="W29" s="52"/>
      <c r="Z29" s="159"/>
      <c r="AA29" s="172"/>
      <c r="AB29" s="159"/>
      <c r="AC29" s="52"/>
      <c r="AD29" s="50"/>
    </row>
    <row r="30" spans="1:32">
      <c r="A30" s="46" t="s">
        <v>133</v>
      </c>
      <c r="B30" s="42" t="s">
        <v>196</v>
      </c>
      <c r="C30" s="33" t="s">
        <v>141</v>
      </c>
      <c r="D30" s="33" t="s">
        <v>143</v>
      </c>
      <c r="E30" s="19"/>
      <c r="F30" s="244" t="s">
        <v>407</v>
      </c>
      <c r="G30" s="245"/>
      <c r="H30" s="244" t="s">
        <v>408</v>
      </c>
      <c r="I30" s="245"/>
      <c r="J30" s="244" t="s">
        <v>409</v>
      </c>
      <c r="K30" s="245"/>
      <c r="L30" s="244" t="s">
        <v>410</v>
      </c>
      <c r="M30" s="245"/>
      <c r="N30" s="33" t="s">
        <v>150</v>
      </c>
      <c r="O30" s="33" t="s">
        <v>145</v>
      </c>
      <c r="P30" s="33" t="s">
        <v>112</v>
      </c>
      <c r="S30" s="19"/>
      <c r="T30" s="244" t="s">
        <v>407</v>
      </c>
      <c r="U30" s="245"/>
      <c r="V30" s="244" t="s">
        <v>408</v>
      </c>
      <c r="W30" s="245"/>
      <c r="X30" s="244" t="s">
        <v>409</v>
      </c>
      <c r="Y30" s="245"/>
      <c r="Z30" s="57"/>
      <c r="AA30" s="59"/>
      <c r="AB30" s="174"/>
      <c r="AC30" s="58"/>
      <c r="AD30" s="53" t="s">
        <v>166</v>
      </c>
    </row>
    <row r="31" spans="1:32">
      <c r="A31" s="46" t="s">
        <v>134</v>
      </c>
      <c r="B31" s="42" t="s">
        <v>197</v>
      </c>
      <c r="C31" s="33" t="s">
        <v>142</v>
      </c>
      <c r="D31" s="33" t="s">
        <v>144</v>
      </c>
      <c r="E31" s="33" t="s">
        <v>145</v>
      </c>
      <c r="F31" s="33" t="s">
        <v>146</v>
      </c>
      <c r="G31" s="53" t="s">
        <v>147</v>
      </c>
      <c r="H31" s="33" t="s">
        <v>146</v>
      </c>
      <c r="I31" s="53" t="s">
        <v>147</v>
      </c>
      <c r="J31" s="33" t="s">
        <v>146</v>
      </c>
      <c r="K31" s="53" t="s">
        <v>147</v>
      </c>
      <c r="L31" s="33" t="s">
        <v>149</v>
      </c>
      <c r="M31" s="53" t="s">
        <v>148</v>
      </c>
      <c r="N31" s="33" t="s">
        <v>152</v>
      </c>
      <c r="O31" s="33" t="s">
        <v>121</v>
      </c>
      <c r="P31" s="33" t="s">
        <v>151</v>
      </c>
      <c r="S31" s="33" t="s">
        <v>145</v>
      </c>
      <c r="T31" s="33" t="s">
        <v>146</v>
      </c>
      <c r="U31" s="53" t="s">
        <v>147</v>
      </c>
      <c r="V31" s="33" t="s">
        <v>146</v>
      </c>
      <c r="W31" s="53" t="s">
        <v>147</v>
      </c>
      <c r="X31" s="33" t="s">
        <v>146</v>
      </c>
      <c r="Y31" s="53" t="s">
        <v>147</v>
      </c>
      <c r="Z31" s="33" t="s">
        <v>387</v>
      </c>
      <c r="AA31" s="53" t="s">
        <v>147</v>
      </c>
      <c r="AB31" s="53" t="s">
        <v>388</v>
      </c>
      <c r="AC31" s="53" t="s">
        <v>147</v>
      </c>
      <c r="AD31" s="33" t="s">
        <v>390</v>
      </c>
    </row>
    <row r="32" spans="1:32" ht="5.0999999999999996" customHeight="1" thickBot="1">
      <c r="A32" s="48"/>
      <c r="B32" s="49"/>
      <c r="C32" s="51"/>
      <c r="D32" s="51"/>
      <c r="E32" s="51"/>
      <c r="F32" s="51"/>
      <c r="G32" s="54"/>
      <c r="H32" s="51"/>
      <c r="I32" s="54"/>
      <c r="J32" s="54"/>
      <c r="K32" s="54"/>
      <c r="L32" s="51"/>
      <c r="M32" s="54"/>
      <c r="N32" s="51"/>
      <c r="O32" s="51"/>
      <c r="P32" s="51"/>
      <c r="S32" s="51"/>
      <c r="T32" s="51"/>
      <c r="U32" s="54"/>
      <c r="V32" s="51"/>
      <c r="W32" s="54"/>
      <c r="X32" s="54"/>
      <c r="Y32" s="54"/>
      <c r="Z32" s="51"/>
      <c r="AA32" s="54"/>
      <c r="AB32" s="54"/>
      <c r="AC32" s="54"/>
      <c r="AD32" s="51"/>
    </row>
    <row r="33" spans="1:32" ht="12" thickTop="1">
      <c r="A33" s="46" t="s">
        <v>135</v>
      </c>
      <c r="B33" s="171">
        <v>1600</v>
      </c>
      <c r="C33" s="82"/>
      <c r="D33" s="19"/>
      <c r="E33" s="83"/>
      <c r="F33" s="83"/>
      <c r="G33" s="84">
        <f>(F33)</f>
        <v>0</v>
      </c>
      <c r="H33" s="83"/>
      <c r="I33" s="84">
        <f>H33</f>
        <v>0</v>
      </c>
      <c r="J33" s="84"/>
      <c r="K33" s="84">
        <f>(0+J33)</f>
        <v>0</v>
      </c>
      <c r="L33" s="83"/>
      <c r="M33" s="84"/>
      <c r="N33" s="83">
        <f>(F33+H33+J33+L33+M33)</f>
        <v>0</v>
      </c>
      <c r="O33" s="91">
        <f>(E33-N33)</f>
        <v>0</v>
      </c>
      <c r="P33" s="90"/>
      <c r="S33" s="201"/>
      <c r="T33" s="83"/>
      <c r="U33" s="84"/>
      <c r="V33" s="83"/>
      <c r="W33" s="84"/>
      <c r="Z33" s="83"/>
      <c r="AB33" s="84"/>
      <c r="AD33" s="83">
        <f>(T33+V33+X33+Z33+AB33)</f>
        <v>0</v>
      </c>
    </row>
    <row r="34" spans="1:32">
      <c r="A34" s="47"/>
      <c r="B34" s="171"/>
      <c r="C34" s="82"/>
      <c r="D34" s="19"/>
      <c r="E34" s="83"/>
      <c r="F34" s="83"/>
      <c r="G34" s="84">
        <f>(G33+F34)</f>
        <v>0</v>
      </c>
      <c r="H34" s="83"/>
      <c r="I34" s="84">
        <f>(I33+H34)</f>
        <v>0</v>
      </c>
      <c r="J34" s="84"/>
      <c r="K34" s="84">
        <f>(K33+J34)</f>
        <v>0</v>
      </c>
      <c r="L34" s="83"/>
      <c r="M34" s="84"/>
      <c r="N34" s="83">
        <f>(F34+H34+J34+L34+M34)</f>
        <v>0</v>
      </c>
      <c r="O34" s="83">
        <f>(E34-N34)</f>
        <v>0</v>
      </c>
      <c r="P34" s="34"/>
      <c r="S34" s="201"/>
      <c r="T34" s="83"/>
      <c r="U34" s="84">
        <f>(U33+T34)</f>
        <v>0</v>
      </c>
      <c r="V34" s="83">
        <f>V33</f>
        <v>0</v>
      </c>
      <c r="W34" s="84">
        <f>(W33+V34)</f>
        <v>0</v>
      </c>
      <c r="Y34" s="18">
        <f>Y33+X34</f>
        <v>0</v>
      </c>
      <c r="Z34" s="83">
        <f>Z33</f>
        <v>0</v>
      </c>
      <c r="AA34" s="18">
        <f>AA33+Z34</f>
        <v>0</v>
      </c>
      <c r="AB34" s="84">
        <f>AB33</f>
        <v>0</v>
      </c>
      <c r="AC34" s="18">
        <f>AC33+AB34</f>
        <v>0</v>
      </c>
      <c r="AD34" s="83">
        <f>(T34+V34+X34+Z34+AB34)</f>
        <v>0</v>
      </c>
    </row>
    <row r="35" spans="1:32" ht="13.2">
      <c r="A35" s="47"/>
      <c r="B35" s="29" t="s">
        <v>138</v>
      </c>
      <c r="C35" s="19"/>
      <c r="D35" s="19"/>
      <c r="E35" s="83"/>
      <c r="F35" s="83"/>
      <c r="G35" s="84"/>
      <c r="H35" s="83"/>
      <c r="I35" s="84"/>
      <c r="J35" s="84"/>
      <c r="K35" s="84"/>
      <c r="L35" s="83"/>
      <c r="M35" s="84"/>
      <c r="N35" s="83"/>
      <c r="O35" s="83"/>
      <c r="P35" s="87"/>
      <c r="S35" s="83"/>
      <c r="T35" s="83"/>
      <c r="U35" s="84"/>
      <c r="V35" s="83"/>
      <c r="W35" s="84"/>
      <c r="X35" s="84"/>
      <c r="Y35" s="84"/>
      <c r="Z35" s="83"/>
      <c r="AA35" s="84"/>
      <c r="AB35" s="84"/>
      <c r="AC35" s="84"/>
      <c r="AD35" s="83"/>
    </row>
    <row r="36" spans="1:32" ht="13.2">
      <c r="A36" s="46" t="s">
        <v>139</v>
      </c>
      <c r="B36" s="20"/>
      <c r="C36" s="19"/>
      <c r="D36" s="19"/>
      <c r="E36" s="85"/>
      <c r="F36" s="85"/>
      <c r="G36" s="86"/>
      <c r="H36" s="85"/>
      <c r="I36" s="86"/>
      <c r="J36" s="86"/>
      <c r="K36" s="86"/>
      <c r="L36" s="85"/>
      <c r="M36" s="86"/>
      <c r="N36" s="85"/>
      <c r="O36" s="85"/>
      <c r="P36" s="87"/>
      <c r="S36" s="85"/>
      <c r="T36" s="85"/>
      <c r="U36" s="86"/>
      <c r="V36" s="85"/>
      <c r="W36" s="86"/>
      <c r="X36" s="86"/>
      <c r="Y36" s="86"/>
      <c r="Z36" s="85"/>
      <c r="AA36" s="86"/>
      <c r="AB36" s="86"/>
      <c r="AC36" s="86"/>
      <c r="AD36" s="85"/>
    </row>
    <row r="37" spans="1:32" ht="5.0999999999999996" customHeight="1">
      <c r="A37" s="46"/>
      <c r="B37" s="20"/>
      <c r="C37" s="19"/>
      <c r="D37" s="19"/>
      <c r="E37" s="83"/>
      <c r="F37" s="83"/>
      <c r="G37" s="84"/>
      <c r="H37" s="83"/>
      <c r="I37" s="84"/>
      <c r="J37" s="84"/>
      <c r="K37" s="84"/>
      <c r="L37" s="83"/>
      <c r="M37" s="84"/>
      <c r="N37" s="83"/>
      <c r="O37" s="83"/>
      <c r="P37" s="19"/>
      <c r="S37" s="83"/>
      <c r="T37" s="83"/>
      <c r="U37" s="84"/>
      <c r="V37" s="83"/>
      <c r="W37" s="84"/>
      <c r="X37" s="84"/>
      <c r="Y37" s="84"/>
      <c r="Z37" s="83"/>
      <c r="AA37" s="84"/>
      <c r="AB37" s="84"/>
      <c r="AC37" s="84"/>
      <c r="AD37" s="83"/>
    </row>
    <row r="38" spans="1:32">
      <c r="A38" s="46" t="s">
        <v>198</v>
      </c>
      <c r="B38" s="44" t="s">
        <v>369</v>
      </c>
      <c r="C38" s="33" t="s">
        <v>153</v>
      </c>
      <c r="D38" s="19"/>
      <c r="E38" s="83">
        <f>(E33+E34)</f>
        <v>0</v>
      </c>
      <c r="F38" s="83">
        <f>(F33+F34)</f>
        <v>0</v>
      </c>
      <c r="G38" s="84"/>
      <c r="H38" s="83">
        <f>(H33+H34)</f>
        <v>0</v>
      </c>
      <c r="I38" s="84"/>
      <c r="J38" s="83">
        <f>(J33+J34)</f>
        <v>0</v>
      </c>
      <c r="K38" s="84"/>
      <c r="L38" s="83">
        <f>(L33+L34)</f>
        <v>0</v>
      </c>
      <c r="M38" s="83">
        <f>(M33+M34)</f>
        <v>0</v>
      </c>
      <c r="N38" s="83"/>
      <c r="O38" s="83">
        <f>(O33+O34)</f>
        <v>0</v>
      </c>
      <c r="P38" s="19"/>
      <c r="S38" s="83">
        <f>(S33+S34)</f>
        <v>0</v>
      </c>
      <c r="T38" s="83">
        <f>(T33+T34)</f>
        <v>0</v>
      </c>
      <c r="U38" s="84"/>
      <c r="V38" s="83">
        <f>(V33+V34)</f>
        <v>0</v>
      </c>
      <c r="W38" s="84"/>
      <c r="X38" s="83">
        <f>(X33+X34)</f>
        <v>0</v>
      </c>
      <c r="Y38" s="84"/>
      <c r="Z38" s="83">
        <f>(Z33+Z34)</f>
        <v>0</v>
      </c>
      <c r="AA38" s="83"/>
      <c r="AB38" s="83">
        <f>(AB33+AB34)</f>
        <v>0</v>
      </c>
      <c r="AC38" s="83"/>
      <c r="AD38" s="83">
        <f>(AD33+AD34)</f>
        <v>0</v>
      </c>
    </row>
    <row r="39" spans="1:32" ht="5.0999999999999996" customHeight="1" thickBot="1">
      <c r="A39" s="48"/>
      <c r="B39" s="49"/>
      <c r="C39" s="51"/>
      <c r="D39" s="51"/>
      <c r="E39" s="51"/>
      <c r="F39" s="51"/>
      <c r="G39" s="54"/>
      <c r="H39" s="51"/>
      <c r="I39" s="54"/>
      <c r="J39" s="54"/>
      <c r="K39" s="54"/>
      <c r="L39" s="51"/>
      <c r="M39" s="54"/>
      <c r="N39" s="51"/>
      <c r="O39" s="51"/>
      <c r="P39" s="51"/>
      <c r="S39" s="51"/>
      <c r="T39" s="51"/>
      <c r="U39" s="54"/>
      <c r="V39" s="51"/>
      <c r="W39" s="54"/>
      <c r="X39" s="54"/>
      <c r="Y39" s="54"/>
      <c r="Z39" s="51"/>
      <c r="AA39" s="54"/>
      <c r="AB39" s="54"/>
      <c r="AC39" s="54"/>
      <c r="AD39" s="51"/>
    </row>
    <row r="40" spans="1:32" ht="12" thickTop="1"/>
    <row r="41" spans="1:32" ht="12" thickBot="1">
      <c r="A41" s="40"/>
      <c r="B41" s="40"/>
      <c r="C41" s="40"/>
      <c r="D41" s="40"/>
      <c r="E41" s="40"/>
      <c r="F41" s="40"/>
      <c r="G41" s="40"/>
      <c r="H41" s="40"/>
      <c r="I41" s="40"/>
      <c r="J41" s="40"/>
      <c r="K41" s="40"/>
      <c r="L41" s="40"/>
      <c r="M41" s="40"/>
      <c r="N41" s="40"/>
      <c r="O41" s="40"/>
      <c r="P41" s="40"/>
      <c r="S41" s="40"/>
      <c r="T41" s="40"/>
      <c r="U41" s="40"/>
      <c r="V41" s="40"/>
      <c r="W41" s="40"/>
      <c r="X41" s="40"/>
      <c r="Y41" s="40"/>
      <c r="Z41" s="40"/>
      <c r="AA41" s="40"/>
      <c r="AB41" s="40"/>
      <c r="AC41" s="40"/>
      <c r="AD41" s="40"/>
    </row>
    <row r="42" spans="1:32" ht="12" thickTop="1">
      <c r="A42" s="46"/>
      <c r="B42" s="56" t="s">
        <v>157</v>
      </c>
      <c r="C42" s="53"/>
      <c r="D42" s="19"/>
      <c r="E42" s="96">
        <f>(E14+E26+E38)</f>
        <v>0</v>
      </c>
      <c r="F42" s="96">
        <f>(F14+F26+F38)</f>
        <v>0</v>
      </c>
      <c r="G42" s="20"/>
      <c r="H42" s="96">
        <f>(H14+H26+H38)</f>
        <v>0</v>
      </c>
      <c r="I42" s="20"/>
      <c r="J42" s="96">
        <f>(J14+J26+J38)</f>
        <v>0</v>
      </c>
      <c r="K42" s="20"/>
      <c r="L42" s="96">
        <f>(L14+L26+L38)</f>
        <v>0</v>
      </c>
      <c r="M42" s="96">
        <f>(M14+M26+M38)</f>
        <v>0</v>
      </c>
      <c r="N42" s="19"/>
      <c r="O42" s="96">
        <f>(O14+O26+O38)</f>
        <v>0</v>
      </c>
      <c r="P42" s="19"/>
      <c r="S42" s="96">
        <f>(S14+S26+S38)</f>
        <v>0</v>
      </c>
      <c r="T42" s="96">
        <f>(T14+T26+T38)</f>
        <v>0</v>
      </c>
      <c r="U42" s="20"/>
      <c r="V42" s="96">
        <f>(V14+V26+V38)</f>
        <v>0</v>
      </c>
      <c r="W42" s="20"/>
      <c r="X42" s="96">
        <f>(X14+X26+X38)</f>
        <v>0</v>
      </c>
      <c r="Y42" s="20"/>
      <c r="Z42" s="96">
        <f>(Z14+Z26+Z38)</f>
        <v>0</v>
      </c>
      <c r="AA42" s="96"/>
      <c r="AB42" s="96">
        <f>(AB14+AB26+AB38)</f>
        <v>0</v>
      </c>
      <c r="AC42" s="96"/>
      <c r="AD42" s="96">
        <f>(AD14+AD26+AD38)</f>
        <v>0</v>
      </c>
      <c r="AF42" s="156"/>
    </row>
    <row r="43" spans="1:32" ht="5.0999999999999996" customHeight="1" thickBot="1">
      <c r="A43" s="48"/>
      <c r="B43" s="55"/>
      <c r="C43" s="54"/>
      <c r="D43" s="51"/>
      <c r="E43" s="51"/>
      <c r="F43" s="51"/>
      <c r="G43" s="54"/>
      <c r="H43" s="51"/>
      <c r="I43" s="54"/>
      <c r="J43" s="54"/>
      <c r="K43" s="54"/>
      <c r="L43" s="51"/>
      <c r="M43" s="54"/>
      <c r="N43" s="51"/>
      <c r="O43" s="51"/>
      <c r="P43" s="51"/>
      <c r="S43" s="51"/>
      <c r="T43" s="51"/>
      <c r="U43" s="54"/>
      <c r="V43" s="51"/>
      <c r="W43" s="54"/>
      <c r="X43" s="54"/>
      <c r="Y43" s="54"/>
      <c r="Z43" s="51"/>
      <c r="AA43" s="54"/>
      <c r="AB43" s="54"/>
      <c r="AC43" s="54"/>
      <c r="AD43" s="51"/>
    </row>
    <row r="44" spans="1:32" ht="12.6" thickTop="1">
      <c r="E44" s="94"/>
      <c r="F44" s="94"/>
      <c r="H44" s="94"/>
      <c r="J44" s="94"/>
      <c r="L44" s="94"/>
      <c r="M44" s="94"/>
      <c r="O44" s="94"/>
      <c r="S44" s="94"/>
      <c r="T44" s="94"/>
      <c r="V44" s="94"/>
      <c r="X44" s="94"/>
      <c r="Z44" s="94"/>
      <c r="AA44" s="94"/>
      <c r="AB44" s="94"/>
      <c r="AC44" s="94"/>
    </row>
    <row r="45" spans="1:32" ht="12">
      <c r="E45" s="94">
        <v>5310</v>
      </c>
      <c r="F45" s="94">
        <v>2095</v>
      </c>
      <c r="H45" s="94">
        <v>2091</v>
      </c>
      <c r="J45" s="94">
        <v>2094</v>
      </c>
      <c r="L45" s="94">
        <v>2092</v>
      </c>
      <c r="M45" s="94">
        <v>2096</v>
      </c>
      <c r="O45" s="94">
        <v>2090</v>
      </c>
      <c r="S45" s="94"/>
      <c r="T45" s="94">
        <v>2095</v>
      </c>
      <c r="V45" s="94">
        <v>2091</v>
      </c>
      <c r="X45" s="94">
        <v>2094</v>
      </c>
      <c r="Z45" s="94">
        <v>2097</v>
      </c>
      <c r="AA45" s="94"/>
      <c r="AB45" s="94">
        <v>2098</v>
      </c>
      <c r="AC45" s="94"/>
      <c r="AD45" s="94">
        <v>5320</v>
      </c>
    </row>
    <row r="46" spans="1:32" ht="12">
      <c r="E46" s="94"/>
      <c r="F46" s="94"/>
      <c r="H46" s="94"/>
      <c r="L46" s="94"/>
      <c r="M46" s="94"/>
      <c r="O46" s="94"/>
      <c r="S46" s="94"/>
      <c r="T46" s="94"/>
      <c r="V46" s="94"/>
      <c r="Z46" s="94"/>
      <c r="AA46" s="94"/>
      <c r="AB46" s="94"/>
      <c r="AC46" s="94"/>
    </row>
    <row r="47" spans="1:32" ht="12">
      <c r="E47" s="94"/>
      <c r="F47" s="94"/>
      <c r="H47" s="94"/>
      <c r="L47" s="94"/>
      <c r="M47" s="94"/>
      <c r="O47" s="94"/>
      <c r="S47" s="94"/>
      <c r="T47" s="94"/>
      <c r="V47" s="94"/>
      <c r="Z47" s="94"/>
      <c r="AA47" s="94"/>
      <c r="AB47" s="94"/>
      <c r="AC47" s="94"/>
    </row>
    <row r="48" spans="1:32" ht="12">
      <c r="A48" s="23" t="s">
        <v>1</v>
      </c>
      <c r="D48" s="31"/>
      <c r="E48" s="31"/>
      <c r="F48" s="31"/>
      <c r="G48" s="31"/>
      <c r="H48" s="31"/>
      <c r="I48" s="31"/>
      <c r="J48" s="31"/>
      <c r="K48" s="31"/>
      <c r="L48" s="31"/>
      <c r="M48" s="31"/>
      <c r="N48" s="31"/>
      <c r="S48" s="23" t="s">
        <v>1</v>
      </c>
      <c r="T48" s="31"/>
      <c r="U48" s="31"/>
      <c r="V48" s="31"/>
      <c r="W48" s="31"/>
      <c r="X48" s="31"/>
      <c r="Y48" s="31"/>
      <c r="Z48" s="31"/>
      <c r="AA48" s="31"/>
      <c r="AB48" s="31"/>
      <c r="AC48" s="31"/>
      <c r="AD48" s="31"/>
    </row>
    <row r="49" spans="1:32" ht="12">
      <c r="A49" s="23" t="s">
        <v>382</v>
      </c>
      <c r="D49" s="31"/>
      <c r="E49" s="31"/>
      <c r="F49" s="31"/>
      <c r="G49" s="31"/>
      <c r="H49" s="31"/>
      <c r="I49" s="31"/>
      <c r="J49" s="31"/>
      <c r="K49" s="31"/>
      <c r="L49" s="31"/>
      <c r="M49" s="31"/>
      <c r="N49" s="31"/>
      <c r="S49" s="23" t="s">
        <v>382</v>
      </c>
      <c r="T49" s="31"/>
      <c r="U49" s="31"/>
      <c r="V49" s="31"/>
      <c r="W49" s="31"/>
      <c r="X49" s="31"/>
      <c r="Y49" s="31"/>
      <c r="Z49" s="31"/>
      <c r="AA49" s="31"/>
      <c r="AB49" s="31"/>
      <c r="AC49" s="31"/>
      <c r="AD49" s="31"/>
    </row>
    <row r="50" spans="1:32" ht="12">
      <c r="A50" s="23" t="s">
        <v>130</v>
      </c>
      <c r="D50" s="31"/>
      <c r="E50" s="31"/>
      <c r="F50" s="31"/>
      <c r="G50" s="31"/>
      <c r="H50" s="31"/>
      <c r="I50" s="31"/>
      <c r="J50" s="31"/>
      <c r="K50" s="31"/>
      <c r="L50" s="31"/>
      <c r="M50" s="31"/>
      <c r="N50" s="31"/>
      <c r="P50" s="36" t="s">
        <v>158</v>
      </c>
      <c r="S50" s="23" t="s">
        <v>397</v>
      </c>
      <c r="T50" s="31"/>
      <c r="U50" s="31"/>
      <c r="V50" s="31"/>
      <c r="W50" s="31"/>
      <c r="X50" s="31"/>
      <c r="Y50" s="31"/>
      <c r="Z50" s="31"/>
      <c r="AA50" s="31"/>
      <c r="AB50" s="31"/>
      <c r="AC50" s="31"/>
      <c r="AD50" s="36" t="s">
        <v>399</v>
      </c>
    </row>
    <row r="51" spans="1:32" ht="12.6" thickBot="1">
      <c r="A51" s="40"/>
      <c r="B51" s="40"/>
      <c r="C51" s="40"/>
      <c r="D51" s="40"/>
      <c r="E51" s="40"/>
      <c r="F51" s="40"/>
      <c r="G51" s="40"/>
      <c r="H51" s="40"/>
      <c r="I51" s="40"/>
      <c r="J51" s="40"/>
      <c r="K51" s="40"/>
      <c r="L51" s="40"/>
      <c r="M51" s="40"/>
      <c r="N51" s="40"/>
      <c r="O51" s="40"/>
      <c r="P51" s="40"/>
      <c r="S51" s="23" t="s">
        <v>383</v>
      </c>
      <c r="T51" s="40"/>
      <c r="U51" s="40"/>
      <c r="V51" s="40"/>
      <c r="W51" s="40"/>
      <c r="X51" s="40"/>
      <c r="Y51" s="40"/>
      <c r="Z51" s="40"/>
      <c r="AA51" s="40"/>
      <c r="AB51" s="40"/>
      <c r="AC51" s="40"/>
      <c r="AD51" s="40"/>
    </row>
    <row r="52" spans="1:32" ht="12" thickTop="1">
      <c r="A52" s="45" t="s">
        <v>132</v>
      </c>
      <c r="B52" s="41">
        <v>345678901</v>
      </c>
      <c r="C52" s="50"/>
      <c r="D52" s="50"/>
      <c r="E52" s="50"/>
      <c r="G52" s="52"/>
      <c r="I52" s="52"/>
      <c r="L52" s="159"/>
      <c r="M52" s="52"/>
      <c r="N52" s="50"/>
      <c r="O52" s="50"/>
      <c r="P52" s="50"/>
      <c r="S52" s="50"/>
      <c r="U52" s="52"/>
      <c r="W52" s="52"/>
      <c r="Z52" s="159"/>
      <c r="AA52" s="172"/>
      <c r="AB52" s="159"/>
      <c r="AC52" s="52"/>
      <c r="AD52" s="50"/>
    </row>
    <row r="53" spans="1:32">
      <c r="A53" s="46" t="s">
        <v>133</v>
      </c>
      <c r="B53" s="42" t="s">
        <v>159</v>
      </c>
      <c r="C53" s="33" t="s">
        <v>141</v>
      </c>
      <c r="D53" s="33" t="s">
        <v>143</v>
      </c>
      <c r="E53" s="19"/>
      <c r="F53" s="244" t="s">
        <v>407</v>
      </c>
      <c r="G53" s="245"/>
      <c r="H53" s="244" t="s">
        <v>408</v>
      </c>
      <c r="I53" s="245"/>
      <c r="J53" s="244" t="s">
        <v>409</v>
      </c>
      <c r="K53" s="245"/>
      <c r="L53" s="244" t="s">
        <v>410</v>
      </c>
      <c r="M53" s="245"/>
      <c r="N53" s="33" t="s">
        <v>150</v>
      </c>
      <c r="O53" s="33" t="s">
        <v>145</v>
      </c>
      <c r="P53" s="33" t="s">
        <v>112</v>
      </c>
      <c r="S53" s="19"/>
      <c r="T53" s="244" t="s">
        <v>407</v>
      </c>
      <c r="U53" s="245"/>
      <c r="V53" s="244" t="s">
        <v>408</v>
      </c>
      <c r="W53" s="245"/>
      <c r="X53" s="244" t="s">
        <v>409</v>
      </c>
      <c r="Y53" s="245"/>
      <c r="Z53" s="57"/>
      <c r="AA53" s="59"/>
      <c r="AB53" s="174"/>
      <c r="AC53" s="58"/>
      <c r="AD53" s="53" t="s">
        <v>166</v>
      </c>
    </row>
    <row r="54" spans="1:32">
      <c r="A54" s="46" t="s">
        <v>134</v>
      </c>
      <c r="B54" s="42" t="s">
        <v>160</v>
      </c>
      <c r="C54" s="33" t="s">
        <v>142</v>
      </c>
      <c r="D54" s="33" t="s">
        <v>144</v>
      </c>
      <c r="E54" s="33" t="s">
        <v>145</v>
      </c>
      <c r="F54" s="33" t="s">
        <v>146</v>
      </c>
      <c r="G54" s="53" t="s">
        <v>147</v>
      </c>
      <c r="H54" s="33" t="s">
        <v>146</v>
      </c>
      <c r="I54" s="53" t="s">
        <v>147</v>
      </c>
      <c r="J54" s="33" t="s">
        <v>146</v>
      </c>
      <c r="K54" s="53" t="s">
        <v>147</v>
      </c>
      <c r="L54" s="33" t="s">
        <v>149</v>
      </c>
      <c r="M54" s="53" t="s">
        <v>148</v>
      </c>
      <c r="N54" s="33" t="s">
        <v>152</v>
      </c>
      <c r="O54" s="33" t="s">
        <v>121</v>
      </c>
      <c r="P54" s="33" t="s">
        <v>151</v>
      </c>
      <c r="S54" s="33" t="s">
        <v>145</v>
      </c>
      <c r="T54" s="33" t="s">
        <v>146</v>
      </c>
      <c r="U54" s="53" t="s">
        <v>147</v>
      </c>
      <c r="V54" s="33" t="s">
        <v>146</v>
      </c>
      <c r="W54" s="53" t="s">
        <v>147</v>
      </c>
      <c r="X54" s="33" t="s">
        <v>146</v>
      </c>
      <c r="Y54" s="53" t="s">
        <v>147</v>
      </c>
      <c r="Z54" s="33" t="s">
        <v>387</v>
      </c>
      <c r="AA54" s="53" t="s">
        <v>147</v>
      </c>
      <c r="AB54" s="53" t="s">
        <v>388</v>
      </c>
      <c r="AC54" s="53" t="s">
        <v>147</v>
      </c>
      <c r="AD54" s="33" t="s">
        <v>390</v>
      </c>
    </row>
    <row r="55" spans="1:32" ht="5.0999999999999996" customHeight="1" thickBot="1">
      <c r="A55" s="48"/>
      <c r="B55" s="49"/>
      <c r="C55" s="51"/>
      <c r="D55" s="51"/>
      <c r="E55" s="51"/>
      <c r="F55" s="51"/>
      <c r="G55" s="54"/>
      <c r="H55" s="51"/>
      <c r="I55" s="54"/>
      <c r="J55" s="54"/>
      <c r="K55" s="54"/>
      <c r="L55" s="51"/>
      <c r="M55" s="54"/>
      <c r="N55" s="51"/>
      <c r="O55" s="51"/>
      <c r="P55" s="51"/>
      <c r="S55" s="51"/>
      <c r="T55" s="51"/>
      <c r="U55" s="54"/>
      <c r="V55" s="51"/>
      <c r="W55" s="54"/>
      <c r="X55" s="54"/>
      <c r="Y55" s="54"/>
      <c r="Z55" s="51"/>
      <c r="AA55" s="54"/>
      <c r="AB55" s="54"/>
      <c r="AC55" s="54"/>
      <c r="AD55" s="51"/>
    </row>
    <row r="56" spans="1:32" ht="12" thickTop="1">
      <c r="A56" s="46" t="s">
        <v>135</v>
      </c>
      <c r="B56" s="170">
        <v>1850</v>
      </c>
      <c r="C56" s="82"/>
      <c r="D56" s="19"/>
      <c r="E56" s="83"/>
      <c r="F56" s="83"/>
      <c r="G56" s="84"/>
      <c r="H56" s="83"/>
      <c r="I56" s="84"/>
      <c r="J56" s="84"/>
      <c r="K56" s="84"/>
      <c r="L56" s="83"/>
      <c r="M56" s="84"/>
      <c r="N56" s="83">
        <f>(F56+H56+J56+L56+M56)</f>
        <v>0</v>
      </c>
      <c r="O56" s="83">
        <f>(E56-N56)</f>
        <v>0</v>
      </c>
      <c r="P56" s="88"/>
      <c r="S56" s="201"/>
      <c r="T56" s="83"/>
      <c r="U56" s="84"/>
      <c r="V56" s="83"/>
      <c r="W56" s="84"/>
      <c r="Z56" s="83"/>
      <c r="AA56" s="173"/>
      <c r="AB56" s="84"/>
      <c r="AC56" s="173"/>
      <c r="AD56" s="83">
        <f>(T56+V56+X56+Z56+AB56)</f>
        <v>0</v>
      </c>
      <c r="AF56" s="156"/>
    </row>
    <row r="57" spans="1:32">
      <c r="A57" s="47"/>
      <c r="B57" s="170"/>
      <c r="C57" s="82"/>
      <c r="D57" s="19"/>
      <c r="E57" s="83"/>
      <c r="F57" s="83"/>
      <c r="G57" s="84">
        <f>(G56+F57)</f>
        <v>0</v>
      </c>
      <c r="H57" s="83"/>
      <c r="I57" s="84">
        <f>(I56+H57)</f>
        <v>0</v>
      </c>
      <c r="J57" s="84"/>
      <c r="K57" s="84">
        <f>(K56+J57)</f>
        <v>0</v>
      </c>
      <c r="L57" s="83"/>
      <c r="M57" s="84"/>
      <c r="N57" s="83">
        <f>(F57+H57+J57+L57+M57)</f>
        <v>0</v>
      </c>
      <c r="O57" s="83">
        <f>(E57-N57)</f>
        <v>0</v>
      </c>
      <c r="P57" s="34"/>
      <c r="S57" s="201"/>
      <c r="T57" s="83"/>
      <c r="U57" s="84">
        <f>(U56+T57)</f>
        <v>0</v>
      </c>
      <c r="V57" s="83">
        <f>H57*1.4</f>
        <v>0</v>
      </c>
      <c r="W57" s="84">
        <f>(W56+V57)</f>
        <v>0</v>
      </c>
      <c r="Y57" s="18">
        <f>Y56+X57</f>
        <v>0</v>
      </c>
      <c r="Z57" s="83">
        <f>S57*1.65%</f>
        <v>0</v>
      </c>
      <c r="AA57" s="173">
        <f>AA56+Z57</f>
        <v>0</v>
      </c>
      <c r="AB57" s="84">
        <f>S57*2.65%</f>
        <v>0</v>
      </c>
      <c r="AC57" s="173">
        <f>AC56+AB57</f>
        <v>0</v>
      </c>
      <c r="AD57" s="83">
        <f>(T57+V57+X57+Z57+AB57)</f>
        <v>0</v>
      </c>
    </row>
    <row r="58" spans="1:32" ht="13.2">
      <c r="A58" s="47"/>
      <c r="B58" s="29" t="s">
        <v>138</v>
      </c>
      <c r="C58" s="19"/>
      <c r="D58" s="19"/>
      <c r="E58" s="83"/>
      <c r="F58" s="83"/>
      <c r="G58" s="84"/>
      <c r="H58" s="83"/>
      <c r="I58" s="84"/>
      <c r="J58" s="84"/>
      <c r="K58" s="84"/>
      <c r="L58" s="83"/>
      <c r="M58" s="84"/>
      <c r="N58" s="83"/>
      <c r="O58" s="83"/>
      <c r="P58" s="87"/>
      <c r="S58" s="83"/>
      <c r="T58" s="83"/>
      <c r="U58" s="84"/>
      <c r="V58" s="83"/>
      <c r="W58" s="84"/>
      <c r="X58" s="84"/>
      <c r="Y58" s="84"/>
      <c r="Z58" s="83"/>
      <c r="AA58" s="84"/>
      <c r="AB58" s="84"/>
      <c r="AC58" s="84"/>
      <c r="AD58" s="83"/>
    </row>
    <row r="59" spans="1:32" ht="13.2">
      <c r="A59" s="46" t="s">
        <v>139</v>
      </c>
      <c r="B59" s="20"/>
      <c r="C59" s="19"/>
      <c r="D59" s="19"/>
      <c r="E59" s="85"/>
      <c r="F59" s="85"/>
      <c r="G59" s="86"/>
      <c r="H59" s="85"/>
      <c r="I59" s="86"/>
      <c r="J59" s="86"/>
      <c r="K59" s="86"/>
      <c r="L59" s="85"/>
      <c r="M59" s="86"/>
      <c r="N59" s="85"/>
      <c r="O59" s="85"/>
      <c r="P59" s="87"/>
      <c r="S59" s="85"/>
      <c r="T59" s="85"/>
      <c r="U59" s="86"/>
      <c r="V59" s="85"/>
      <c r="W59" s="86"/>
      <c r="X59" s="86"/>
      <c r="Y59" s="86"/>
      <c r="Z59" s="85"/>
      <c r="AA59" s="86"/>
      <c r="AB59" s="86"/>
      <c r="AC59" s="86"/>
      <c r="AD59" s="85"/>
    </row>
    <row r="60" spans="1:32" ht="5.0999999999999996" customHeight="1">
      <c r="A60" s="46"/>
      <c r="B60" s="20"/>
      <c r="C60" s="19"/>
      <c r="D60" s="19"/>
      <c r="E60" s="83"/>
      <c r="F60" s="83"/>
      <c r="G60" s="84"/>
      <c r="H60" s="83"/>
      <c r="I60" s="84"/>
      <c r="J60" s="84"/>
      <c r="K60" s="84"/>
      <c r="L60" s="83"/>
      <c r="M60" s="84"/>
      <c r="N60" s="83"/>
      <c r="O60" s="83"/>
      <c r="P60" s="19"/>
      <c r="S60" s="83"/>
      <c r="T60" s="83"/>
      <c r="U60" s="84"/>
      <c r="V60" s="83"/>
      <c r="W60" s="84"/>
      <c r="X60" s="84"/>
      <c r="Y60" s="84"/>
      <c r="Z60" s="83"/>
      <c r="AA60" s="84"/>
      <c r="AB60" s="84"/>
      <c r="AC60" s="84"/>
      <c r="AD60" s="83"/>
    </row>
    <row r="61" spans="1:32">
      <c r="A61" s="46" t="s">
        <v>140</v>
      </c>
      <c r="B61" s="44" t="s">
        <v>368</v>
      </c>
      <c r="C61" s="33" t="s">
        <v>153</v>
      </c>
      <c r="D61" s="19"/>
      <c r="E61" s="83">
        <f>(E56+E57)</f>
        <v>0</v>
      </c>
      <c r="F61" s="83">
        <f>(F56+F57)</f>
        <v>0</v>
      </c>
      <c r="G61" s="84"/>
      <c r="H61" s="83">
        <f>(H56+H57)</f>
        <v>0</v>
      </c>
      <c r="I61" s="84"/>
      <c r="J61" s="83">
        <f>(J56+J57)</f>
        <v>0</v>
      </c>
      <c r="K61" s="84"/>
      <c r="L61" s="83">
        <f>(L56+L57)</f>
        <v>0</v>
      </c>
      <c r="M61" s="83">
        <f>(M56+M57)</f>
        <v>0</v>
      </c>
      <c r="N61" s="83"/>
      <c r="O61" s="83">
        <f>(O56+O57)</f>
        <v>0</v>
      </c>
      <c r="P61" s="19"/>
      <c r="S61" s="83">
        <f>(S56+S57)</f>
        <v>0</v>
      </c>
      <c r="T61" s="83">
        <f>(T56+T57)</f>
        <v>0</v>
      </c>
      <c r="U61" s="84"/>
      <c r="V61" s="83">
        <f>(V56+V57)</f>
        <v>0</v>
      </c>
      <c r="W61" s="84"/>
      <c r="X61" s="83">
        <f>(X56+X57)</f>
        <v>0</v>
      </c>
      <c r="Y61" s="84"/>
      <c r="Z61" s="83">
        <f>(Z56+Z57)</f>
        <v>0</v>
      </c>
      <c r="AA61" s="83"/>
      <c r="AB61" s="83">
        <f>(AB56+AB57)</f>
        <v>0</v>
      </c>
      <c r="AC61" s="83"/>
      <c r="AD61" s="83">
        <f>(AD56+AD57)</f>
        <v>0</v>
      </c>
    </row>
    <row r="62" spans="1:32" ht="5.0999999999999996" customHeight="1" thickBot="1">
      <c r="A62" s="48"/>
      <c r="B62" s="49"/>
      <c r="C62" s="51"/>
      <c r="D62" s="51"/>
      <c r="E62" s="51"/>
      <c r="F62" s="51"/>
      <c r="G62" s="54"/>
      <c r="H62" s="51"/>
      <c r="I62" s="54"/>
      <c r="J62" s="54"/>
      <c r="K62" s="54"/>
      <c r="L62" s="51"/>
      <c r="M62" s="54"/>
      <c r="N62" s="51"/>
      <c r="O62" s="51"/>
      <c r="P62" s="51"/>
      <c r="S62" s="51"/>
      <c r="T62" s="51"/>
      <c r="U62" s="54"/>
      <c r="V62" s="51"/>
      <c r="W62" s="54"/>
      <c r="X62" s="54"/>
      <c r="Y62" s="54"/>
      <c r="Z62" s="51"/>
      <c r="AA62" s="54"/>
      <c r="AB62" s="54"/>
      <c r="AC62" s="54"/>
      <c r="AD62" s="51"/>
    </row>
    <row r="63" spans="1:32" ht="12.6" thickTop="1" thickBot="1">
      <c r="A63" s="40"/>
      <c r="B63" s="40"/>
      <c r="C63" s="40"/>
      <c r="D63" s="40"/>
      <c r="E63" s="40"/>
      <c r="F63" s="40"/>
      <c r="G63" s="40"/>
      <c r="H63" s="40"/>
      <c r="I63" s="40"/>
      <c r="J63" s="40"/>
      <c r="K63" s="40"/>
      <c r="L63" s="40"/>
      <c r="M63" s="40"/>
      <c r="N63" s="40"/>
      <c r="O63" s="40"/>
      <c r="P63" s="40"/>
      <c r="S63" s="40"/>
      <c r="T63" s="40"/>
      <c r="U63" s="40"/>
      <c r="V63" s="40"/>
      <c r="W63" s="40"/>
      <c r="X63" s="40"/>
      <c r="Y63" s="40"/>
      <c r="Z63" s="40"/>
      <c r="AA63" s="40"/>
      <c r="AB63" s="40"/>
      <c r="AC63" s="40"/>
      <c r="AD63" s="40"/>
    </row>
    <row r="64" spans="1:32" ht="12" thickTop="1">
      <c r="A64" s="45" t="s">
        <v>132</v>
      </c>
      <c r="B64" s="41"/>
      <c r="C64" s="50"/>
      <c r="D64" s="50"/>
      <c r="E64" s="50"/>
      <c r="G64" s="52"/>
      <c r="I64" s="52"/>
      <c r="M64" s="52"/>
      <c r="N64" s="50"/>
      <c r="O64" s="50"/>
      <c r="P64" s="50"/>
      <c r="S64" s="50"/>
      <c r="U64" s="52"/>
      <c r="W64" s="52"/>
      <c r="AB64" s="159"/>
      <c r="AC64" s="52"/>
      <c r="AD64" s="50"/>
    </row>
    <row r="65" spans="1:30">
      <c r="A65" s="46" t="s">
        <v>133</v>
      </c>
      <c r="B65" s="42"/>
      <c r="C65" s="33" t="s">
        <v>141</v>
      </c>
      <c r="D65" s="33" t="s">
        <v>143</v>
      </c>
      <c r="E65" s="19"/>
      <c r="F65" s="244" t="s">
        <v>407</v>
      </c>
      <c r="G65" s="245"/>
      <c r="H65" s="244" t="s">
        <v>408</v>
      </c>
      <c r="I65" s="245"/>
      <c r="J65" s="244" t="s">
        <v>409</v>
      </c>
      <c r="K65" s="245"/>
      <c r="L65" s="244" t="s">
        <v>410</v>
      </c>
      <c r="M65" s="245"/>
      <c r="N65" s="33" t="s">
        <v>150</v>
      </c>
      <c r="O65" s="33" t="s">
        <v>145</v>
      </c>
      <c r="P65" s="33" t="s">
        <v>112</v>
      </c>
      <c r="S65" s="19"/>
      <c r="T65" s="244" t="s">
        <v>407</v>
      </c>
      <c r="U65" s="245"/>
      <c r="V65" s="244" t="s">
        <v>408</v>
      </c>
      <c r="W65" s="245"/>
      <c r="X65" s="244" t="s">
        <v>409</v>
      </c>
      <c r="Y65" s="245"/>
      <c r="Z65" s="59"/>
      <c r="AA65" s="59"/>
      <c r="AB65" s="174"/>
      <c r="AC65" s="58"/>
      <c r="AD65" s="53" t="s">
        <v>166</v>
      </c>
    </row>
    <row r="66" spans="1:30">
      <c r="A66" s="46" t="s">
        <v>134</v>
      </c>
      <c r="B66" s="42"/>
      <c r="C66" s="33" t="s">
        <v>142</v>
      </c>
      <c r="D66" s="33" t="s">
        <v>144</v>
      </c>
      <c r="E66" s="33" t="s">
        <v>145</v>
      </c>
      <c r="F66" s="33" t="s">
        <v>146</v>
      </c>
      <c r="G66" s="53" t="s">
        <v>147</v>
      </c>
      <c r="H66" s="33" t="s">
        <v>146</v>
      </c>
      <c r="I66" s="53" t="s">
        <v>147</v>
      </c>
      <c r="J66" s="33" t="s">
        <v>146</v>
      </c>
      <c r="K66" s="53" t="s">
        <v>147</v>
      </c>
      <c r="L66" s="33" t="s">
        <v>149</v>
      </c>
      <c r="M66" s="53" t="s">
        <v>148</v>
      </c>
      <c r="N66" s="33" t="s">
        <v>152</v>
      </c>
      <c r="O66" s="33" t="s">
        <v>121</v>
      </c>
      <c r="P66" s="33" t="s">
        <v>151</v>
      </c>
      <c r="S66" s="33" t="s">
        <v>145</v>
      </c>
      <c r="T66" s="33" t="s">
        <v>146</v>
      </c>
      <c r="U66" s="53" t="s">
        <v>147</v>
      </c>
      <c r="V66" s="33" t="s">
        <v>146</v>
      </c>
      <c r="W66" s="53" t="s">
        <v>147</v>
      </c>
      <c r="X66" s="33" t="s">
        <v>146</v>
      </c>
      <c r="Y66" s="53" t="s">
        <v>147</v>
      </c>
      <c r="Z66" s="33" t="s">
        <v>387</v>
      </c>
      <c r="AA66" s="53" t="s">
        <v>147</v>
      </c>
      <c r="AB66" s="53" t="s">
        <v>388</v>
      </c>
      <c r="AC66" s="53" t="s">
        <v>147</v>
      </c>
      <c r="AD66" s="33" t="s">
        <v>390</v>
      </c>
    </row>
    <row r="67" spans="1:30" ht="5.0999999999999996" customHeight="1" thickBot="1">
      <c r="A67" s="48"/>
      <c r="B67" s="49"/>
      <c r="C67" s="51"/>
      <c r="D67" s="51"/>
      <c r="E67" s="51"/>
      <c r="F67" s="51"/>
      <c r="G67" s="54"/>
      <c r="H67" s="51"/>
      <c r="I67" s="54"/>
      <c r="J67" s="54"/>
      <c r="K67" s="54"/>
      <c r="L67" s="51"/>
      <c r="M67" s="54"/>
      <c r="N67" s="51"/>
      <c r="O67" s="51"/>
      <c r="P67" s="51"/>
      <c r="S67" s="51"/>
      <c r="T67" s="51"/>
      <c r="U67" s="54"/>
      <c r="V67" s="51"/>
      <c r="W67" s="54"/>
      <c r="X67" s="54"/>
      <c r="Y67" s="54"/>
      <c r="Z67" s="51"/>
      <c r="AA67" s="54"/>
      <c r="AB67" s="54"/>
      <c r="AC67" s="54"/>
      <c r="AD67" s="51"/>
    </row>
    <row r="68" spans="1:30" ht="12" thickTop="1">
      <c r="A68" s="46" t="s">
        <v>135</v>
      </c>
      <c r="B68" s="43"/>
      <c r="C68" s="19"/>
      <c r="D68" s="19"/>
      <c r="E68" s="19"/>
      <c r="F68" s="19"/>
      <c r="G68" s="20"/>
      <c r="H68" s="19"/>
      <c r="I68" s="20"/>
      <c r="J68" s="20"/>
      <c r="K68" s="20"/>
      <c r="L68" s="19"/>
      <c r="M68" s="20"/>
      <c r="N68" s="19"/>
      <c r="O68" s="19"/>
      <c r="P68" s="19"/>
      <c r="S68" s="19"/>
      <c r="T68" s="19"/>
      <c r="U68" s="20"/>
      <c r="V68" s="19"/>
      <c r="W68" s="20"/>
      <c r="X68" s="20"/>
      <c r="Y68" s="20"/>
      <c r="Z68" s="19"/>
      <c r="AA68" s="20"/>
      <c r="AB68" s="20"/>
      <c r="AC68" s="20"/>
      <c r="AD68" s="19"/>
    </row>
    <row r="69" spans="1:30">
      <c r="A69" s="47"/>
      <c r="B69" s="29"/>
      <c r="C69" s="19"/>
      <c r="D69" s="19"/>
      <c r="E69" s="19"/>
      <c r="F69" s="19"/>
      <c r="G69" s="20"/>
      <c r="H69" s="19"/>
      <c r="I69" s="20"/>
      <c r="J69" s="20"/>
      <c r="K69" s="20"/>
      <c r="L69" s="19"/>
      <c r="M69" s="20"/>
      <c r="N69" s="19"/>
      <c r="O69" s="19"/>
      <c r="P69" s="19"/>
      <c r="S69" s="19"/>
      <c r="T69" s="19"/>
      <c r="U69" s="20"/>
      <c r="V69" s="19"/>
      <c r="W69" s="20"/>
      <c r="X69" s="20"/>
      <c r="Y69" s="20"/>
      <c r="Z69" s="19"/>
      <c r="AA69" s="20"/>
      <c r="AB69" s="20"/>
      <c r="AC69" s="20"/>
      <c r="AD69" s="19"/>
    </row>
    <row r="70" spans="1:30">
      <c r="A70" s="47"/>
      <c r="B70" s="20"/>
      <c r="C70" s="19"/>
      <c r="D70" s="19"/>
      <c r="E70" s="19"/>
      <c r="F70" s="19"/>
      <c r="G70" s="20"/>
      <c r="H70" s="19"/>
      <c r="I70" s="20"/>
      <c r="J70" s="20"/>
      <c r="K70" s="20"/>
      <c r="L70" s="19"/>
      <c r="M70" s="20"/>
      <c r="N70" s="19"/>
      <c r="O70" s="19"/>
      <c r="P70" s="19"/>
      <c r="S70" s="19"/>
      <c r="T70" s="19"/>
      <c r="U70" s="20"/>
      <c r="V70" s="19"/>
      <c r="W70" s="20"/>
      <c r="X70" s="20"/>
      <c r="Y70" s="20"/>
      <c r="Z70" s="19"/>
      <c r="AA70" s="20"/>
      <c r="AB70" s="20"/>
      <c r="AC70" s="20"/>
      <c r="AD70" s="19"/>
    </row>
    <row r="71" spans="1:30">
      <c r="A71" s="46" t="s">
        <v>139</v>
      </c>
      <c r="B71" s="20"/>
      <c r="C71" s="19"/>
      <c r="D71" s="19"/>
      <c r="E71" s="21"/>
      <c r="F71" s="21"/>
      <c r="G71" s="22"/>
      <c r="H71" s="21"/>
      <c r="I71" s="22"/>
      <c r="J71" s="22"/>
      <c r="K71" s="22"/>
      <c r="L71" s="21"/>
      <c r="M71" s="22"/>
      <c r="N71" s="21"/>
      <c r="O71" s="21"/>
      <c r="P71" s="21"/>
      <c r="S71" s="21"/>
      <c r="T71" s="21"/>
      <c r="U71" s="22"/>
      <c r="V71" s="21"/>
      <c r="W71" s="22"/>
      <c r="X71" s="22"/>
      <c r="Y71" s="22"/>
      <c r="Z71" s="21"/>
      <c r="AA71" s="22"/>
      <c r="AB71" s="22"/>
      <c r="AC71" s="22"/>
      <c r="AD71" s="21"/>
    </row>
    <row r="72" spans="1:30" ht="5.0999999999999996" customHeight="1">
      <c r="A72" s="46"/>
      <c r="B72" s="20"/>
      <c r="C72" s="19"/>
      <c r="D72" s="19"/>
      <c r="E72" s="19"/>
      <c r="F72" s="19"/>
      <c r="G72" s="20"/>
      <c r="H72" s="19"/>
      <c r="I72" s="20"/>
      <c r="J72" s="20"/>
      <c r="K72" s="20"/>
      <c r="L72" s="19"/>
      <c r="M72" s="20"/>
      <c r="N72" s="19"/>
      <c r="O72" s="19"/>
      <c r="P72" s="19"/>
      <c r="S72" s="19"/>
      <c r="T72" s="19"/>
      <c r="U72" s="20"/>
      <c r="V72" s="19"/>
      <c r="W72" s="20"/>
      <c r="X72" s="20"/>
      <c r="Y72" s="20"/>
      <c r="Z72" s="19"/>
      <c r="AA72" s="20"/>
      <c r="AB72" s="20"/>
      <c r="AC72" s="20"/>
      <c r="AD72" s="19"/>
    </row>
    <row r="73" spans="1:30">
      <c r="A73" s="46" t="s">
        <v>234</v>
      </c>
      <c r="B73" s="44" t="s">
        <v>235</v>
      </c>
      <c r="C73" s="33" t="s">
        <v>153</v>
      </c>
      <c r="D73" s="19"/>
      <c r="E73" s="19"/>
      <c r="F73" s="19"/>
      <c r="G73" s="20"/>
      <c r="H73" s="19"/>
      <c r="I73" s="20"/>
      <c r="J73" s="20"/>
      <c r="K73" s="20"/>
      <c r="L73" s="19"/>
      <c r="M73" s="20"/>
      <c r="N73" s="19"/>
      <c r="O73" s="19"/>
      <c r="P73" s="19"/>
      <c r="S73" s="19"/>
      <c r="T73" s="19"/>
      <c r="U73" s="20"/>
      <c r="V73" s="19"/>
      <c r="W73" s="20"/>
      <c r="X73" s="20"/>
      <c r="Y73" s="20"/>
      <c r="Z73" s="19"/>
      <c r="AA73" s="20"/>
      <c r="AB73" s="20"/>
      <c r="AC73" s="20"/>
      <c r="AD73" s="19"/>
    </row>
    <row r="74" spans="1:30" ht="5.0999999999999996" customHeight="1" thickBot="1">
      <c r="A74" s="48"/>
      <c r="B74" s="49"/>
      <c r="C74" s="51"/>
      <c r="D74" s="51"/>
      <c r="E74" s="51"/>
      <c r="F74" s="51"/>
      <c r="G74" s="54"/>
      <c r="H74" s="51"/>
      <c r="I74" s="54"/>
      <c r="J74" s="54"/>
      <c r="K74" s="54"/>
      <c r="L74" s="51"/>
      <c r="M74" s="54"/>
      <c r="N74" s="51"/>
      <c r="O74" s="51"/>
      <c r="P74" s="51"/>
      <c r="S74" s="51"/>
      <c r="T74" s="51"/>
      <c r="U74" s="54"/>
      <c r="V74" s="51"/>
      <c r="W74" s="54"/>
      <c r="X74" s="54"/>
      <c r="Y74" s="54"/>
      <c r="Z74" s="51"/>
      <c r="AA74" s="54"/>
      <c r="AB74" s="54"/>
      <c r="AC74" s="54"/>
      <c r="AD74" s="51"/>
    </row>
    <row r="75" spans="1:30" ht="12" thickTop="1"/>
    <row r="76" spans="1:30" ht="12" thickBot="1">
      <c r="A76" s="40"/>
      <c r="B76" s="40"/>
      <c r="C76" s="40"/>
      <c r="D76" s="40"/>
      <c r="E76" s="40"/>
      <c r="F76" s="40"/>
      <c r="G76" s="40"/>
      <c r="H76" s="40"/>
      <c r="I76" s="40"/>
      <c r="J76" s="40"/>
      <c r="K76" s="40"/>
      <c r="L76" s="40"/>
      <c r="M76" s="40"/>
      <c r="N76" s="40"/>
      <c r="O76" s="40"/>
      <c r="P76" s="40"/>
      <c r="S76" s="40"/>
      <c r="T76" s="40"/>
      <c r="U76" s="40"/>
      <c r="V76" s="40"/>
      <c r="W76" s="40"/>
      <c r="X76" s="40"/>
      <c r="Y76" s="40"/>
      <c r="Z76" s="40"/>
      <c r="AA76" s="40"/>
      <c r="AB76" s="40"/>
      <c r="AC76" s="40"/>
      <c r="AD76" s="40"/>
    </row>
    <row r="77" spans="1:30" ht="12" thickTop="1">
      <c r="A77" s="46"/>
      <c r="B77" s="56" t="s">
        <v>161</v>
      </c>
      <c r="C77" s="53"/>
      <c r="D77" s="19"/>
      <c r="E77" s="96">
        <f>(E61+E73)</f>
        <v>0</v>
      </c>
      <c r="F77" s="96">
        <f>(F61+F73)</f>
        <v>0</v>
      </c>
      <c r="G77" s="20"/>
      <c r="H77" s="96">
        <f>(H61+H73)</f>
        <v>0</v>
      </c>
      <c r="I77" s="20"/>
      <c r="J77" s="96">
        <f>(J61+J73)</f>
        <v>0</v>
      </c>
      <c r="K77" s="20"/>
      <c r="L77" s="96">
        <f>(L61+L73)</f>
        <v>0</v>
      </c>
      <c r="M77" s="96">
        <f>(M61+M73)</f>
        <v>0</v>
      </c>
      <c r="N77" s="19"/>
      <c r="O77" s="96">
        <f>(O61+O73)</f>
        <v>0</v>
      </c>
      <c r="P77" s="19"/>
      <c r="S77" s="96">
        <f>(S61+S73)</f>
        <v>0</v>
      </c>
      <c r="T77" s="96">
        <f>(T61+T73)</f>
        <v>0</v>
      </c>
      <c r="U77" s="20"/>
      <c r="V77" s="96">
        <f>(V61+V73)</f>
        <v>0</v>
      </c>
      <c r="W77" s="20"/>
      <c r="X77" s="96">
        <f>(X61+X73)</f>
        <v>0</v>
      </c>
      <c r="Y77" s="20"/>
      <c r="Z77" s="96">
        <f>(Z61+Z73)</f>
        <v>0</v>
      </c>
      <c r="AA77" s="96"/>
      <c r="AB77" s="96">
        <f>(AB61+AB73)</f>
        <v>0</v>
      </c>
      <c r="AC77" s="96"/>
      <c r="AD77" s="96">
        <f>(AD61+AD73)</f>
        <v>0</v>
      </c>
    </row>
    <row r="78" spans="1:30" ht="5.0999999999999996" customHeight="1" thickBot="1">
      <c r="A78" s="48"/>
      <c r="B78" s="55"/>
      <c r="C78" s="54"/>
      <c r="D78" s="51"/>
      <c r="E78" s="51"/>
      <c r="F78" s="51"/>
      <c r="G78" s="54"/>
      <c r="H78" s="51"/>
      <c r="I78" s="54"/>
      <c r="J78" s="54"/>
      <c r="K78" s="54"/>
      <c r="L78" s="51"/>
      <c r="M78" s="54"/>
      <c r="N78" s="51"/>
      <c r="O78" s="51"/>
      <c r="P78" s="51"/>
      <c r="S78" s="51"/>
      <c r="T78" s="51"/>
      <c r="U78" s="54"/>
      <c r="V78" s="51"/>
      <c r="W78" s="54"/>
      <c r="X78" s="54"/>
      <c r="Y78" s="54"/>
      <c r="Z78" s="51"/>
      <c r="AA78" s="54"/>
      <c r="AB78" s="54"/>
      <c r="AC78" s="54"/>
      <c r="AD78" s="51"/>
    </row>
    <row r="79" spans="1:30" ht="12" thickTop="1"/>
    <row r="80" spans="1:30" ht="12">
      <c r="E80" s="94">
        <v>5410</v>
      </c>
      <c r="F80" s="94">
        <v>2095</v>
      </c>
      <c r="H80" s="94">
        <v>2091</v>
      </c>
      <c r="J80" s="94">
        <v>2094</v>
      </c>
      <c r="L80" s="94">
        <v>2092</v>
      </c>
      <c r="M80" s="94">
        <v>2096</v>
      </c>
      <c r="O80" s="94">
        <v>2090</v>
      </c>
      <c r="S80" s="94"/>
      <c r="T80" s="94">
        <v>2095</v>
      </c>
      <c r="V80" s="94">
        <v>2091</v>
      </c>
      <c r="X80" s="94">
        <v>2094</v>
      </c>
      <c r="Z80" s="94">
        <v>2097</v>
      </c>
      <c r="AA80" s="94"/>
      <c r="AB80" s="94">
        <v>2098</v>
      </c>
      <c r="AC80" s="94"/>
      <c r="AD80" s="94">
        <v>5420</v>
      </c>
    </row>
  </sheetData>
  <mergeCells count="35">
    <mergeCell ref="X6:Y6"/>
    <mergeCell ref="X18:Y18"/>
    <mergeCell ref="X30:Y30"/>
    <mergeCell ref="X53:Y53"/>
    <mergeCell ref="X65:Y65"/>
    <mergeCell ref="T6:U6"/>
    <mergeCell ref="T18:U18"/>
    <mergeCell ref="T30:U30"/>
    <mergeCell ref="T53:U53"/>
    <mergeCell ref="T65:U65"/>
    <mergeCell ref="V6:W6"/>
    <mergeCell ref="V18:W18"/>
    <mergeCell ref="V30:W30"/>
    <mergeCell ref="V53:W53"/>
    <mergeCell ref="V65:W65"/>
    <mergeCell ref="H53:I53"/>
    <mergeCell ref="H65:I65"/>
    <mergeCell ref="F18:G18"/>
    <mergeCell ref="F30:G30"/>
    <mergeCell ref="F53:G53"/>
    <mergeCell ref="F65:G65"/>
    <mergeCell ref="H30:I30"/>
    <mergeCell ref="L53:M53"/>
    <mergeCell ref="L65:M65"/>
    <mergeCell ref="J18:K18"/>
    <mergeCell ref="J30:K30"/>
    <mergeCell ref="J53:K53"/>
    <mergeCell ref="J65:K65"/>
    <mergeCell ref="L30:M30"/>
    <mergeCell ref="F6:G6"/>
    <mergeCell ref="H6:I6"/>
    <mergeCell ref="J6:K6"/>
    <mergeCell ref="L6:M6"/>
    <mergeCell ref="L18:M18"/>
    <mergeCell ref="H18:I18"/>
  </mergeCells>
  <hyperlinks>
    <hyperlink ref="H2" r:id="rId1" xr:uid="{86D17265-0A75-4215-B14F-DFF5D27CD977}"/>
  </hyperlinks>
  <pageMargins left="0.78740157480314965" right="0.78740157480314965" top="0.78740157480314965" bottom="0.78740157480314965" header="0.31496062992125984" footer="0.51181102362204722"/>
  <pageSetup paperSize="5" orientation="landscape" r:id="rId2"/>
  <headerFooter alignWithMargins="0"/>
  <rowBreaks count="1" manualBreakCount="1">
    <brk id="47" max="2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37"/>
  <sheetViews>
    <sheetView zoomScale="190" zoomScaleNormal="190" zoomScaleSheetLayoutView="160" workbookViewId="0">
      <selection activeCell="B12" sqref="B12:J12"/>
    </sheetView>
  </sheetViews>
  <sheetFormatPr baseColWidth="10" defaultRowHeight="13.2"/>
  <cols>
    <col min="1" max="1" width="9.6640625" customWidth="1"/>
    <col min="2" max="2" width="3.6640625" customWidth="1"/>
    <col min="3" max="3" width="20.6640625" customWidth="1"/>
    <col min="4" max="4" width="12.6640625" customWidth="1"/>
    <col min="5" max="6" width="10.6640625" customWidth="1"/>
    <col min="7" max="7" width="12.6640625" customWidth="1"/>
    <col min="8" max="8" width="10.6640625" customWidth="1"/>
    <col min="9" max="9" width="12.6640625" customWidth="1"/>
    <col min="10" max="10" width="4.6640625" customWidth="1"/>
    <col min="11" max="11" width="20.6640625" customWidth="1"/>
    <col min="12" max="12" width="4.6640625" customWidth="1"/>
    <col min="13" max="14" width="12.6640625" customWidth="1"/>
    <col min="15" max="15" width="14" customWidth="1"/>
  </cols>
  <sheetData>
    <row r="1" spans="1:15">
      <c r="A1" s="23" t="s">
        <v>1</v>
      </c>
      <c r="D1" s="4"/>
      <c r="E1" s="4"/>
      <c r="F1" s="4"/>
      <c r="G1" s="4"/>
      <c r="H1" s="4"/>
      <c r="I1" s="4"/>
      <c r="J1" s="4"/>
      <c r="K1" s="4"/>
      <c r="L1" s="4"/>
    </row>
    <row r="2" spans="1:15">
      <c r="A2" s="23" t="s">
        <v>382</v>
      </c>
      <c r="D2" s="4"/>
      <c r="E2" s="4"/>
      <c r="F2" s="4"/>
      <c r="G2" s="4"/>
      <c r="H2" s="4"/>
      <c r="I2" s="4"/>
      <c r="J2" s="4"/>
      <c r="K2" s="4"/>
      <c r="L2" s="4"/>
    </row>
    <row r="3" spans="1:15">
      <c r="A3" s="23" t="s">
        <v>162</v>
      </c>
      <c r="D3" s="4"/>
      <c r="E3" s="4"/>
      <c r="F3" s="4"/>
      <c r="G3" s="4"/>
      <c r="H3" s="4"/>
      <c r="I3" s="4"/>
      <c r="J3" s="4"/>
      <c r="K3" s="4"/>
      <c r="L3" s="4"/>
      <c r="N3" s="36" t="s">
        <v>111</v>
      </c>
    </row>
    <row r="4" spans="1:15" ht="13.8" thickBot="1">
      <c r="A4" s="3"/>
      <c r="B4" s="3"/>
      <c r="C4" s="3"/>
      <c r="D4" s="26"/>
      <c r="E4" s="26"/>
      <c r="F4" s="26"/>
      <c r="G4" s="26"/>
      <c r="H4" s="26"/>
      <c r="I4" s="26"/>
      <c r="J4" s="26"/>
      <c r="K4" s="26"/>
      <c r="L4" s="26"/>
      <c r="M4" s="3"/>
      <c r="N4" s="3"/>
    </row>
    <row r="5" spans="1:15" ht="13.8" thickTop="1">
      <c r="A5" s="13"/>
      <c r="B5" s="7"/>
      <c r="C5" s="14"/>
      <c r="D5" s="7">
        <v>4010</v>
      </c>
      <c r="E5" s="7">
        <v>2070</v>
      </c>
      <c r="F5" s="7">
        <v>2080</v>
      </c>
      <c r="G5" s="7">
        <v>1010</v>
      </c>
      <c r="H5" s="14">
        <v>4020</v>
      </c>
      <c r="I5" s="38">
        <v>1050</v>
      </c>
      <c r="J5" s="7"/>
      <c r="K5" s="38"/>
      <c r="L5" s="38"/>
      <c r="M5" s="38"/>
      <c r="N5" s="9"/>
    </row>
    <row r="6" spans="1:15">
      <c r="A6" s="13"/>
      <c r="B6" s="7"/>
      <c r="C6" s="32"/>
      <c r="D6" s="7" t="s">
        <v>393</v>
      </c>
      <c r="E6" s="7" t="s">
        <v>394</v>
      </c>
      <c r="F6" s="7" t="s">
        <v>395</v>
      </c>
      <c r="G6" s="7" t="s">
        <v>26</v>
      </c>
      <c r="H6" s="32" t="s">
        <v>164</v>
      </c>
      <c r="I6" s="62" t="s">
        <v>168</v>
      </c>
      <c r="J6" s="63" t="s">
        <v>167</v>
      </c>
      <c r="K6" s="61"/>
      <c r="L6" s="65" t="s">
        <v>169</v>
      </c>
      <c r="M6" s="65"/>
      <c r="N6" s="60"/>
    </row>
    <row r="7" spans="1:15">
      <c r="A7" s="13" t="s">
        <v>5</v>
      </c>
      <c r="B7" s="7"/>
      <c r="C7" s="32" t="s">
        <v>104</v>
      </c>
      <c r="D7" s="7" t="s">
        <v>163</v>
      </c>
      <c r="E7" s="7" t="s">
        <v>121</v>
      </c>
      <c r="F7" s="7" t="s">
        <v>121</v>
      </c>
      <c r="G7" s="37"/>
      <c r="H7" s="7" t="s">
        <v>396</v>
      </c>
      <c r="I7" s="7" t="s">
        <v>166</v>
      </c>
      <c r="J7" s="64" t="s">
        <v>165</v>
      </c>
      <c r="K7" s="64" t="s">
        <v>173</v>
      </c>
      <c r="L7" s="7" t="s">
        <v>165</v>
      </c>
      <c r="M7" s="7" t="s">
        <v>8</v>
      </c>
      <c r="N7" s="7" t="s">
        <v>7</v>
      </c>
    </row>
    <row r="8" spans="1:15" ht="5.0999999999999996" customHeight="1" thickBot="1">
      <c r="A8" s="12"/>
      <c r="B8" s="6"/>
      <c r="C8" s="6"/>
      <c r="D8" s="27"/>
      <c r="E8" s="27"/>
      <c r="F8" s="27"/>
      <c r="G8" s="27"/>
      <c r="H8" s="27"/>
      <c r="I8" s="27"/>
      <c r="J8" s="27"/>
      <c r="K8" s="27"/>
      <c r="L8" s="27"/>
      <c r="M8" s="6"/>
      <c r="N8" s="6"/>
    </row>
    <row r="9" spans="1:15" ht="13.8" thickTop="1">
      <c r="A9" s="14">
        <v>2025</v>
      </c>
      <c r="B9" s="5"/>
      <c r="C9" s="5"/>
      <c r="D9" s="28"/>
      <c r="E9" s="28"/>
      <c r="F9" s="28"/>
      <c r="G9" s="28"/>
      <c r="H9" s="28"/>
      <c r="I9" s="28"/>
      <c r="J9" s="28"/>
      <c r="K9" s="28"/>
      <c r="L9" s="28"/>
      <c r="M9" s="5"/>
      <c r="N9" s="5"/>
    </row>
    <row r="10" spans="1:15">
      <c r="A10" s="19" t="s">
        <v>102</v>
      </c>
      <c r="B10" s="20">
        <v>2</v>
      </c>
      <c r="C10" s="20" t="s">
        <v>186</v>
      </c>
      <c r="D10" s="72"/>
      <c r="E10" s="72"/>
      <c r="F10" s="72"/>
      <c r="G10" s="72">
        <v>140500</v>
      </c>
      <c r="H10" s="72"/>
      <c r="I10" s="72"/>
      <c r="J10" s="29"/>
      <c r="K10" s="74" t="s">
        <v>177</v>
      </c>
      <c r="L10" s="29">
        <v>1015</v>
      </c>
      <c r="M10" s="15"/>
      <c r="N10" s="15">
        <v>140000</v>
      </c>
      <c r="O10" s="76"/>
    </row>
    <row r="11" spans="1:15">
      <c r="A11" s="19"/>
      <c r="B11" s="20"/>
      <c r="C11" s="20"/>
      <c r="D11" s="72"/>
      <c r="E11" s="72"/>
      <c r="F11" s="72"/>
      <c r="G11" s="72"/>
      <c r="H11" s="72"/>
      <c r="I11" s="72"/>
      <c r="J11" s="29"/>
      <c r="K11" s="74" t="s">
        <v>99</v>
      </c>
      <c r="L11" s="29">
        <v>5810</v>
      </c>
      <c r="M11" s="15"/>
      <c r="N11" s="15">
        <v>500</v>
      </c>
      <c r="O11" s="76"/>
    </row>
    <row r="12" spans="1:15">
      <c r="A12" s="19"/>
      <c r="B12" s="220">
        <v>2</v>
      </c>
      <c r="C12" s="220" t="s">
        <v>190</v>
      </c>
      <c r="D12" s="221"/>
      <c r="E12" s="221"/>
      <c r="F12" s="221"/>
      <c r="G12" s="221">
        <v>33892.5</v>
      </c>
      <c r="H12" s="221">
        <v>600</v>
      </c>
      <c r="I12" s="221">
        <v>34492.5</v>
      </c>
      <c r="J12" s="222">
        <v>1054</v>
      </c>
      <c r="K12" s="74"/>
      <c r="L12" s="29"/>
      <c r="M12" s="15"/>
      <c r="N12" s="15"/>
      <c r="O12" s="76"/>
    </row>
    <row r="13" spans="1:15">
      <c r="A13" s="19"/>
      <c r="B13" s="20">
        <v>2</v>
      </c>
      <c r="C13" s="20" t="s">
        <v>379</v>
      </c>
      <c r="D13" s="72"/>
      <c r="E13" s="72"/>
      <c r="F13" s="72"/>
      <c r="G13" s="72">
        <v>100000</v>
      </c>
      <c r="H13" s="72"/>
      <c r="I13" s="72"/>
      <c r="J13" s="29"/>
      <c r="K13" s="74" t="s">
        <v>69</v>
      </c>
      <c r="L13" s="29">
        <v>3510</v>
      </c>
      <c r="M13" s="15"/>
      <c r="N13" s="15">
        <v>100000</v>
      </c>
      <c r="O13" s="76"/>
    </row>
    <row r="14" spans="1:15">
      <c r="A14" s="19"/>
      <c r="B14" s="20">
        <v>4</v>
      </c>
      <c r="C14" s="20" t="s">
        <v>204</v>
      </c>
      <c r="D14" s="72"/>
      <c r="E14" s="72"/>
      <c r="F14" s="72"/>
      <c r="G14" s="72">
        <f>(I14-H14)</f>
        <v>9038</v>
      </c>
      <c r="H14" s="72">
        <f>(I14/1.095/1.05*0.02)</f>
        <v>160</v>
      </c>
      <c r="I14" s="72">
        <f>Auxiliaires!G11</f>
        <v>9198</v>
      </c>
      <c r="J14" s="29">
        <v>1051</v>
      </c>
      <c r="K14" s="74"/>
      <c r="L14" s="29"/>
      <c r="M14" s="15"/>
      <c r="N14" s="15"/>
      <c r="O14" s="76"/>
    </row>
    <row r="15" spans="1:15">
      <c r="A15" s="19"/>
      <c r="B15" s="20">
        <v>5</v>
      </c>
      <c r="C15" s="20" t="s">
        <v>214</v>
      </c>
      <c r="D15" s="72"/>
      <c r="E15" s="72"/>
      <c r="F15" s="72"/>
      <c r="G15" s="72">
        <f>(I15-H15)</f>
        <v>10167.75</v>
      </c>
      <c r="H15" s="72">
        <f>(I15/1.095/1.05*0.02)</f>
        <v>180</v>
      </c>
      <c r="I15" s="72">
        <f>Auxiliaires!G21</f>
        <v>10347.75</v>
      </c>
      <c r="J15" s="29">
        <v>1052</v>
      </c>
      <c r="K15" s="74"/>
      <c r="L15" s="29"/>
      <c r="M15" s="15"/>
      <c r="N15" s="15"/>
      <c r="O15" s="76"/>
    </row>
    <row r="16" spans="1:15">
      <c r="A16" s="19"/>
      <c r="B16" s="20">
        <v>5</v>
      </c>
      <c r="C16" s="20" t="s">
        <v>12</v>
      </c>
      <c r="D16" s="72"/>
      <c r="E16" s="72"/>
      <c r="F16" s="72"/>
      <c r="G16" s="72">
        <f>(I16-H16)</f>
        <v>6665.5200869754299</v>
      </c>
      <c r="H16" s="72">
        <f>(I16/1.095/1.05*0.02)</f>
        <v>117.99991302457057</v>
      </c>
      <c r="I16" s="72">
        <f>Auxiliaires!G34</f>
        <v>6783.52</v>
      </c>
      <c r="J16" s="29">
        <v>1053</v>
      </c>
      <c r="K16" s="74"/>
      <c r="L16" s="29"/>
      <c r="M16" s="15"/>
      <c r="N16" s="15"/>
      <c r="O16" s="76"/>
    </row>
    <row r="17" spans="1:15">
      <c r="A17" s="19"/>
      <c r="B17" s="20">
        <v>7</v>
      </c>
      <c r="C17" s="44" t="s">
        <v>381</v>
      </c>
      <c r="D17" s="72">
        <v>14900</v>
      </c>
      <c r="E17" s="72">
        <v>745</v>
      </c>
      <c r="F17" s="72">
        <v>1486.28</v>
      </c>
      <c r="G17" s="72">
        <f>(D17+E17+F17-M17+N17)</f>
        <v>17131.509999999998</v>
      </c>
      <c r="H17" s="72"/>
      <c r="I17" s="72"/>
      <c r="J17" s="29"/>
      <c r="K17" s="74" t="s">
        <v>366</v>
      </c>
      <c r="L17" s="29">
        <v>5615</v>
      </c>
      <c r="M17" s="15"/>
      <c r="N17" s="15">
        <v>0.23</v>
      </c>
      <c r="O17" s="76"/>
    </row>
    <row r="18" spans="1:15">
      <c r="A18" s="19"/>
      <c r="B18" s="20">
        <v>7</v>
      </c>
      <c r="C18" s="20" t="s">
        <v>14</v>
      </c>
      <c r="D18" s="72"/>
      <c r="E18" s="72"/>
      <c r="F18" s="72"/>
      <c r="G18" s="72">
        <f>(I18-H18)</f>
        <v>16946.25</v>
      </c>
      <c r="H18" s="72">
        <f>(I18/1.095/1.05*0.02)</f>
        <v>300</v>
      </c>
      <c r="I18" s="72">
        <f>Auxiliaires!G55</f>
        <v>17246.25</v>
      </c>
      <c r="J18" s="29">
        <v>1055</v>
      </c>
      <c r="K18" s="74"/>
      <c r="L18" s="29"/>
      <c r="M18" s="15"/>
      <c r="N18" s="15"/>
      <c r="O18" s="76"/>
    </row>
    <row r="19" spans="1:15">
      <c r="A19" s="19"/>
      <c r="B19" s="20">
        <v>14</v>
      </c>
      <c r="C19" s="44" t="s">
        <v>380</v>
      </c>
      <c r="D19" s="72">
        <v>19000</v>
      </c>
      <c r="E19" s="72">
        <v>950</v>
      </c>
      <c r="F19" s="72">
        <v>1895.25</v>
      </c>
      <c r="G19" s="72">
        <f>(D19+E19+F19-M19-M20)</f>
        <v>21345.119999999999</v>
      </c>
      <c r="H19" s="72"/>
      <c r="I19" s="72"/>
      <c r="J19" s="29"/>
      <c r="K19" s="74" t="s">
        <v>68</v>
      </c>
      <c r="L19" s="29">
        <v>3520</v>
      </c>
      <c r="M19" s="15">
        <v>500</v>
      </c>
      <c r="N19" s="15"/>
      <c r="O19" s="76"/>
    </row>
    <row r="20" spans="1:15">
      <c r="A20" s="19"/>
      <c r="B20" s="20"/>
      <c r="C20" s="44"/>
      <c r="D20" s="72"/>
      <c r="E20" s="72"/>
      <c r="F20" s="72"/>
      <c r="G20" s="72"/>
      <c r="H20" s="72"/>
      <c r="I20" s="72"/>
      <c r="J20" s="29"/>
      <c r="K20" s="74" t="s">
        <v>367</v>
      </c>
      <c r="L20" s="29">
        <v>5615</v>
      </c>
      <c r="M20" s="15">
        <v>0.13</v>
      </c>
      <c r="N20" s="15"/>
      <c r="O20" s="76"/>
    </row>
    <row r="21" spans="1:15">
      <c r="A21" s="19"/>
      <c r="B21" s="20"/>
      <c r="C21" s="20"/>
      <c r="D21" s="72"/>
      <c r="E21" s="72"/>
      <c r="F21" s="72"/>
      <c r="G21" s="72"/>
      <c r="H21" s="72"/>
      <c r="I21" s="72"/>
      <c r="J21" s="29"/>
      <c r="K21" s="74"/>
      <c r="L21" s="29"/>
      <c r="M21" s="15"/>
      <c r="N21" s="15"/>
      <c r="O21" s="76"/>
    </row>
    <row r="22" spans="1:15">
      <c r="A22" s="19"/>
      <c r="B22" s="20"/>
      <c r="C22" s="20"/>
      <c r="D22" s="72"/>
      <c r="E22" s="72"/>
      <c r="F22" s="72"/>
      <c r="G22" s="72"/>
      <c r="H22" s="72"/>
      <c r="I22" s="72"/>
      <c r="J22" s="29"/>
      <c r="K22" s="74"/>
      <c r="L22" s="29"/>
      <c r="M22" s="15"/>
      <c r="N22" s="15"/>
      <c r="O22" s="76"/>
    </row>
    <row r="23" spans="1:15">
      <c r="A23" s="19"/>
      <c r="B23" s="20"/>
      <c r="C23" s="44"/>
      <c r="D23" s="72"/>
      <c r="E23" s="72"/>
      <c r="F23" s="72"/>
      <c r="G23" s="72"/>
      <c r="H23" s="72"/>
      <c r="I23" s="72"/>
      <c r="J23" s="29"/>
      <c r="K23" s="74"/>
      <c r="L23" s="29"/>
      <c r="M23" s="15"/>
      <c r="N23" s="15"/>
      <c r="O23" s="76"/>
    </row>
    <row r="24" spans="1:15">
      <c r="A24" s="19"/>
      <c r="B24" s="20"/>
      <c r="C24" s="44"/>
      <c r="D24" s="72"/>
      <c r="E24" s="72"/>
      <c r="F24" s="72"/>
      <c r="G24" s="72"/>
      <c r="H24" s="72"/>
      <c r="I24" s="72"/>
      <c r="J24" s="29"/>
      <c r="K24" s="74"/>
      <c r="L24" s="29"/>
      <c r="M24" s="15"/>
      <c r="N24" s="15"/>
      <c r="O24" s="76"/>
    </row>
    <row r="25" spans="1:15">
      <c r="A25" s="19"/>
      <c r="B25" s="20"/>
      <c r="C25" s="44"/>
      <c r="D25" s="72"/>
      <c r="E25" s="72"/>
      <c r="F25" s="72"/>
      <c r="G25" s="72"/>
      <c r="H25" s="72"/>
      <c r="I25" s="72"/>
      <c r="J25" s="29"/>
      <c r="K25" s="74"/>
      <c r="L25" s="29"/>
      <c r="M25" s="15"/>
      <c r="N25" s="15"/>
      <c r="O25" s="76"/>
    </row>
    <row r="26" spans="1:15">
      <c r="A26" s="19"/>
      <c r="B26" s="20"/>
      <c r="C26" s="44"/>
      <c r="D26" s="72"/>
      <c r="E26" s="72"/>
      <c r="F26" s="72"/>
      <c r="G26" s="72"/>
      <c r="H26" s="72"/>
      <c r="I26" s="72"/>
      <c r="J26" s="29"/>
      <c r="K26" s="74"/>
      <c r="L26" s="29"/>
      <c r="M26" s="15"/>
      <c r="N26" s="15"/>
      <c r="O26" s="76"/>
    </row>
    <row r="27" spans="1:15">
      <c r="A27" s="19"/>
      <c r="B27" s="20"/>
      <c r="C27" s="20"/>
      <c r="D27" s="72"/>
      <c r="E27" s="72"/>
      <c r="F27" s="72"/>
      <c r="G27" s="72"/>
      <c r="H27" s="72"/>
      <c r="I27" s="72"/>
      <c r="J27" s="29"/>
      <c r="K27" s="74"/>
      <c r="L27" s="29"/>
      <c r="M27" s="15"/>
      <c r="N27" s="15"/>
      <c r="O27" s="76"/>
    </row>
    <row r="28" spans="1:15">
      <c r="A28" s="19"/>
      <c r="B28" s="20"/>
      <c r="C28" s="20"/>
      <c r="D28" s="72"/>
      <c r="E28" s="72"/>
      <c r="F28" s="72"/>
      <c r="G28" s="72"/>
      <c r="H28" s="72"/>
      <c r="I28" s="72"/>
      <c r="J28" s="29"/>
      <c r="K28" s="74"/>
      <c r="L28" s="29"/>
      <c r="M28" s="15"/>
      <c r="N28" s="15"/>
      <c r="O28" s="76"/>
    </row>
    <row r="29" spans="1:15">
      <c r="A29" s="19"/>
      <c r="B29" s="20"/>
      <c r="C29" s="44"/>
      <c r="D29" s="72"/>
      <c r="E29" s="72"/>
      <c r="F29" s="72"/>
      <c r="G29" s="72"/>
      <c r="H29" s="72"/>
      <c r="I29" s="72"/>
      <c r="J29" s="29"/>
      <c r="K29" s="74"/>
      <c r="L29" s="29"/>
      <c r="M29" s="15"/>
      <c r="N29" s="15"/>
    </row>
    <row r="30" spans="1:15">
      <c r="A30" s="19"/>
      <c r="B30" s="20"/>
      <c r="C30" s="20"/>
      <c r="D30" s="72"/>
      <c r="E30" s="72"/>
      <c r="F30" s="72"/>
      <c r="G30" s="72"/>
      <c r="H30" s="72"/>
      <c r="I30" s="72"/>
      <c r="J30" s="29"/>
      <c r="K30" s="74"/>
      <c r="L30" s="29"/>
      <c r="M30" s="15"/>
      <c r="N30" s="15"/>
    </row>
    <row r="31" spans="1:15">
      <c r="A31" s="19"/>
      <c r="B31" s="20"/>
      <c r="C31" s="20"/>
      <c r="D31" s="92"/>
      <c r="E31" s="73"/>
      <c r="F31" s="73"/>
      <c r="G31" s="73"/>
      <c r="H31" s="73"/>
      <c r="I31" s="73"/>
      <c r="J31" s="29"/>
      <c r="K31" s="74"/>
      <c r="L31" s="29"/>
      <c r="M31" s="89"/>
      <c r="N31" s="16"/>
    </row>
    <row r="32" spans="1:15" ht="13.8" thickBot="1">
      <c r="A32" s="19"/>
      <c r="B32" s="20"/>
      <c r="C32" s="20"/>
      <c r="D32" s="95">
        <f t="shared" ref="D32:I32" si="0">SUM(D10:D29)</f>
        <v>33900</v>
      </c>
      <c r="E32" s="95">
        <f t="shared" si="0"/>
        <v>1695</v>
      </c>
      <c r="F32" s="95">
        <f t="shared" si="0"/>
        <v>3381.5299999999997</v>
      </c>
      <c r="G32" s="95">
        <f t="shared" si="0"/>
        <v>355686.65008697542</v>
      </c>
      <c r="H32" s="95">
        <f t="shared" si="0"/>
        <v>1357.9999130245706</v>
      </c>
      <c r="I32" s="95">
        <f t="shared" si="0"/>
        <v>78068.02</v>
      </c>
      <c r="J32" s="29"/>
      <c r="K32" s="74"/>
      <c r="L32" s="29"/>
      <c r="M32" s="95">
        <f>SUM(M10:M29)</f>
        <v>500.13</v>
      </c>
      <c r="N32" s="95">
        <f>SUM(N10:N29)</f>
        <v>240500.23</v>
      </c>
      <c r="O32" s="76"/>
    </row>
    <row r="33" spans="1:14" ht="13.8" thickTop="1">
      <c r="A33" s="19"/>
      <c r="B33" s="20"/>
      <c r="C33" s="20"/>
      <c r="D33" s="72"/>
      <c r="E33" s="72"/>
      <c r="F33" s="72"/>
      <c r="G33" s="72"/>
      <c r="H33" s="72"/>
      <c r="I33" s="72"/>
      <c r="J33" s="29"/>
      <c r="K33" s="74"/>
      <c r="L33" s="29"/>
      <c r="M33" s="15"/>
      <c r="N33" s="15"/>
    </row>
    <row r="34" spans="1:14">
      <c r="A34" s="19"/>
      <c r="B34" s="20"/>
      <c r="C34" s="20"/>
      <c r="D34" s="35">
        <v>4010</v>
      </c>
      <c r="E34" s="98">
        <v>2070</v>
      </c>
      <c r="F34" s="35">
        <v>2080</v>
      </c>
      <c r="G34" s="35">
        <v>1010</v>
      </c>
      <c r="H34" s="35">
        <v>4020</v>
      </c>
      <c r="I34" s="98">
        <v>1050</v>
      </c>
      <c r="J34" s="29"/>
      <c r="K34" s="74"/>
      <c r="L34" s="29"/>
      <c r="M34" s="97" t="s">
        <v>236</v>
      </c>
      <c r="N34" s="97" t="s">
        <v>236</v>
      </c>
    </row>
    <row r="35" spans="1:14">
      <c r="A35" s="19"/>
      <c r="B35" s="20"/>
      <c r="C35" s="20"/>
      <c r="D35" s="72"/>
      <c r="E35" s="72"/>
      <c r="F35" s="72"/>
      <c r="G35" s="72"/>
      <c r="H35" s="72"/>
      <c r="I35" s="72"/>
      <c r="J35" s="29"/>
      <c r="K35" s="74"/>
      <c r="L35" s="29"/>
      <c r="M35" s="15"/>
      <c r="N35" s="15"/>
    </row>
    <row r="36" spans="1:14">
      <c r="A36" s="19"/>
      <c r="B36" s="20"/>
      <c r="C36" s="20"/>
      <c r="D36" s="72"/>
      <c r="E36" s="72"/>
      <c r="F36" s="72"/>
      <c r="G36" s="72"/>
      <c r="H36" s="72"/>
      <c r="I36" s="72"/>
      <c r="J36" s="29"/>
      <c r="K36" s="74"/>
      <c r="L36" s="29"/>
      <c r="M36" s="15"/>
      <c r="N36" s="15"/>
    </row>
    <row r="37" spans="1:14">
      <c r="A37" s="21"/>
      <c r="B37" s="22"/>
      <c r="C37" s="22"/>
      <c r="D37" s="73"/>
      <c r="E37" s="73"/>
      <c r="F37" s="73"/>
      <c r="G37" s="73"/>
      <c r="H37" s="73"/>
      <c r="I37" s="73"/>
      <c r="J37" s="30"/>
      <c r="K37" s="75"/>
      <c r="L37" s="30"/>
      <c r="M37" s="16"/>
      <c r="N37" s="16"/>
    </row>
  </sheetData>
  <phoneticPr fontId="2" type="noConversion"/>
  <pageMargins left="0.78740157480314965" right="0.78740157480314965" top="0.78740157480314965" bottom="0.78740157480314965" header="0.31496062992125984" footer="0.51181102362204722"/>
  <pageSetup paperSize="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121"/>
  <sheetViews>
    <sheetView zoomScale="140" zoomScaleNormal="140" zoomScaleSheetLayoutView="140" workbookViewId="0">
      <selection activeCell="F24" sqref="F24"/>
    </sheetView>
  </sheetViews>
  <sheetFormatPr baseColWidth="10" defaultRowHeight="13.2"/>
  <cols>
    <col min="1" max="1" width="7.88671875" customWidth="1"/>
    <col min="2" max="2" width="3.33203125" customWidth="1"/>
    <col min="3" max="3" width="6.33203125" customWidth="1"/>
    <col min="4" max="4" width="20.6640625" customWidth="1"/>
    <col min="5" max="5" width="12.6640625" customWidth="1"/>
    <col min="6" max="6" width="11.109375" bestFit="1" customWidth="1"/>
    <col min="7" max="8" width="11.6640625" customWidth="1"/>
    <col min="9" max="9" width="10.6640625" customWidth="1"/>
    <col min="10" max="10" width="11.6640625" customWidth="1"/>
    <col min="11" max="11" width="4.6640625" customWidth="1"/>
    <col min="12" max="12" width="20.6640625" customWidth="1"/>
    <col min="13" max="13" width="4.6640625" customWidth="1"/>
    <col min="14" max="15" width="12.6640625" customWidth="1"/>
    <col min="16" max="16" width="11.44140625" style="77"/>
  </cols>
  <sheetData>
    <row r="1" spans="1:16">
      <c r="A1" s="23" t="s">
        <v>1</v>
      </c>
      <c r="B1" s="23"/>
      <c r="E1" s="4"/>
      <c r="F1" s="4"/>
      <c r="G1" s="4"/>
      <c r="H1" s="4"/>
      <c r="I1" s="4"/>
      <c r="J1" s="4"/>
      <c r="K1" s="4"/>
      <c r="L1" s="4"/>
      <c r="M1" s="4"/>
    </row>
    <row r="2" spans="1:16">
      <c r="A2" s="23" t="s">
        <v>382</v>
      </c>
      <c r="B2" s="23"/>
      <c r="E2" s="4"/>
      <c r="F2" s="4"/>
      <c r="G2" s="4"/>
      <c r="H2" s="4"/>
      <c r="I2" s="4"/>
      <c r="J2" s="4"/>
      <c r="K2" s="4"/>
      <c r="L2" s="4"/>
      <c r="M2" s="4"/>
    </row>
    <row r="3" spans="1:16">
      <c r="A3" s="23" t="s">
        <v>170</v>
      </c>
      <c r="B3" s="23"/>
      <c r="E3" s="4"/>
      <c r="F3" s="4"/>
      <c r="G3" s="4"/>
      <c r="H3" s="4"/>
      <c r="I3" s="4"/>
      <c r="J3" s="4"/>
      <c r="K3" s="4"/>
      <c r="L3" s="4"/>
      <c r="M3" s="4"/>
      <c r="O3" s="36" t="s">
        <v>174</v>
      </c>
    </row>
    <row r="4" spans="1:16" ht="13.8" thickBot="1">
      <c r="A4" s="3"/>
      <c r="B4" s="3"/>
      <c r="C4" s="3"/>
      <c r="D4" s="3"/>
      <c r="E4" s="26"/>
      <c r="F4" s="26"/>
      <c r="G4" s="26"/>
      <c r="H4" s="26"/>
      <c r="I4" s="26"/>
      <c r="J4" s="26"/>
      <c r="K4" s="26"/>
      <c r="L4" s="26"/>
      <c r="M4" s="26"/>
      <c r="N4" s="3"/>
      <c r="O4" s="3"/>
    </row>
    <row r="5" spans="1:16" ht="13.8" thickTop="1">
      <c r="A5" s="13"/>
      <c r="B5" s="9"/>
      <c r="C5" s="64" t="s">
        <v>126</v>
      </c>
      <c r="D5" s="14"/>
      <c r="E5" s="7">
        <v>1010</v>
      </c>
      <c r="F5" s="7">
        <v>5150</v>
      </c>
      <c r="G5" s="7">
        <v>2075</v>
      </c>
      <c r="H5" s="7">
        <v>2085</v>
      </c>
      <c r="I5" s="14">
        <v>5160</v>
      </c>
      <c r="J5" s="38">
        <v>2050</v>
      </c>
      <c r="K5" s="7"/>
      <c r="L5" s="38"/>
      <c r="M5" s="38"/>
      <c r="N5" s="38"/>
      <c r="O5" s="9"/>
    </row>
    <row r="6" spans="1:16">
      <c r="A6" s="13"/>
      <c r="B6" s="7"/>
      <c r="C6" s="7" t="s">
        <v>199</v>
      </c>
      <c r="D6" s="32"/>
      <c r="E6" s="7" t="s">
        <v>26</v>
      </c>
      <c r="F6" s="7" t="s">
        <v>74</v>
      </c>
      <c r="G6" s="7" t="s">
        <v>119</v>
      </c>
      <c r="H6" s="7" t="s">
        <v>120</v>
      </c>
      <c r="I6" s="32" t="s">
        <v>164</v>
      </c>
      <c r="J6" s="62" t="s">
        <v>172</v>
      </c>
      <c r="K6" s="63" t="s">
        <v>171</v>
      </c>
      <c r="L6" s="61"/>
      <c r="M6" s="65" t="s">
        <v>169</v>
      </c>
      <c r="N6" s="65"/>
      <c r="O6" s="60"/>
    </row>
    <row r="7" spans="1:16">
      <c r="A7" s="13" t="s">
        <v>5</v>
      </c>
      <c r="B7" s="7"/>
      <c r="C7" s="7" t="s">
        <v>151</v>
      </c>
      <c r="D7" s="32" t="s">
        <v>104</v>
      </c>
      <c r="E7" s="7"/>
      <c r="F7" s="7"/>
      <c r="G7" s="7" t="s">
        <v>128</v>
      </c>
      <c r="H7" s="7" t="s">
        <v>129</v>
      </c>
      <c r="I7" s="7" t="s">
        <v>392</v>
      </c>
      <c r="J7" s="7" t="s">
        <v>166</v>
      </c>
      <c r="K7" s="64" t="s">
        <v>165</v>
      </c>
      <c r="L7" s="64" t="s">
        <v>173</v>
      </c>
      <c r="M7" s="7" t="s">
        <v>165</v>
      </c>
      <c r="N7" s="7" t="s">
        <v>8</v>
      </c>
      <c r="O7" s="7" t="s">
        <v>7</v>
      </c>
    </row>
    <row r="8" spans="1:16" ht="5.0999999999999996" customHeight="1" thickBot="1">
      <c r="A8" s="12"/>
      <c r="B8" s="6"/>
      <c r="C8" s="6"/>
      <c r="D8" s="6"/>
      <c r="E8" s="27"/>
      <c r="F8" s="27"/>
      <c r="G8" s="27"/>
      <c r="H8" s="27"/>
      <c r="I8" s="27"/>
      <c r="J8" s="27"/>
      <c r="K8" s="27"/>
      <c r="L8" s="27"/>
      <c r="M8" s="27"/>
      <c r="N8" s="6"/>
      <c r="O8" s="6"/>
    </row>
    <row r="9" spans="1:16" ht="13.8" thickTop="1">
      <c r="A9" s="14">
        <v>2025</v>
      </c>
      <c r="B9" s="7"/>
      <c r="C9" s="5"/>
      <c r="D9" s="5"/>
      <c r="E9" s="28"/>
      <c r="F9" s="28"/>
      <c r="G9" s="28"/>
      <c r="H9" s="28"/>
      <c r="I9" s="28"/>
      <c r="J9" s="28"/>
      <c r="K9" s="28"/>
      <c r="L9" s="28"/>
      <c r="M9" s="28"/>
      <c r="N9" s="5"/>
      <c r="O9" s="5"/>
    </row>
    <row r="10" spans="1:16">
      <c r="A10" s="158" t="s">
        <v>102</v>
      </c>
      <c r="B10" s="20">
        <v>2</v>
      </c>
      <c r="C10" s="29"/>
      <c r="D10" s="20" t="s">
        <v>187</v>
      </c>
      <c r="E10" s="72">
        <v>10035</v>
      </c>
      <c r="F10" s="72"/>
      <c r="G10" s="72"/>
      <c r="H10" s="72"/>
      <c r="I10" s="72"/>
      <c r="J10" s="72"/>
      <c r="K10" s="29"/>
      <c r="L10" s="74" t="s">
        <v>50</v>
      </c>
      <c r="M10" s="29">
        <v>2010</v>
      </c>
      <c r="N10" s="15">
        <v>10000</v>
      </c>
      <c r="O10" s="15"/>
      <c r="P10" s="78"/>
    </row>
    <row r="11" spans="1:16">
      <c r="A11" s="19"/>
      <c r="B11" s="20"/>
      <c r="C11" s="29"/>
      <c r="D11" s="20"/>
      <c r="E11" s="72"/>
      <c r="F11" s="72"/>
      <c r="G11" s="72"/>
      <c r="H11" s="72"/>
      <c r="I11" s="72"/>
      <c r="J11" s="72"/>
      <c r="K11" s="29"/>
      <c r="L11" s="74" t="s">
        <v>97</v>
      </c>
      <c r="M11" s="29">
        <v>5610</v>
      </c>
      <c r="N11" s="15">
        <v>35</v>
      </c>
      <c r="O11" s="15"/>
      <c r="P11" s="78"/>
    </row>
    <row r="12" spans="1:16">
      <c r="A12" s="19"/>
      <c r="B12" s="20">
        <v>2</v>
      </c>
      <c r="C12" s="29"/>
      <c r="D12" s="20" t="s">
        <v>188</v>
      </c>
      <c r="E12" s="72">
        <v>900</v>
      </c>
      <c r="F12" s="72"/>
      <c r="G12" s="72"/>
      <c r="H12" s="72"/>
      <c r="I12" s="72"/>
      <c r="J12" s="72"/>
      <c r="K12" s="29"/>
      <c r="L12" s="74" t="s">
        <v>66</v>
      </c>
      <c r="M12" s="29">
        <v>2510</v>
      </c>
      <c r="N12" s="15">
        <v>500</v>
      </c>
      <c r="O12" s="15"/>
      <c r="P12" s="78"/>
    </row>
    <row r="13" spans="1:16">
      <c r="A13" s="19"/>
      <c r="B13" s="20"/>
      <c r="C13" s="29"/>
      <c r="D13" s="20"/>
      <c r="E13" s="72"/>
      <c r="F13" s="72"/>
      <c r="G13" s="72"/>
      <c r="H13" s="72"/>
      <c r="I13" s="72"/>
      <c r="J13" s="72"/>
      <c r="K13" s="29"/>
      <c r="L13" s="74" t="s">
        <v>189</v>
      </c>
      <c r="M13" s="29">
        <v>5620</v>
      </c>
      <c r="N13" s="15">
        <v>400</v>
      </c>
      <c r="O13" s="15"/>
      <c r="P13" s="78"/>
    </row>
    <row r="14" spans="1:16">
      <c r="A14" s="158"/>
      <c r="B14" s="20">
        <v>2</v>
      </c>
      <c r="C14" s="29">
        <v>415</v>
      </c>
      <c r="D14" s="20" t="s">
        <v>192</v>
      </c>
      <c r="E14" s="72">
        <f>N14+N15+H14+G14</f>
        <v>331977.5</v>
      </c>
      <c r="F14" s="72"/>
      <c r="G14" s="72">
        <v>14500</v>
      </c>
      <c r="H14" s="72">
        <v>28927.5</v>
      </c>
      <c r="I14" s="72"/>
      <c r="J14" s="72"/>
      <c r="K14" s="29"/>
      <c r="L14" s="74" t="s">
        <v>42</v>
      </c>
      <c r="M14" s="29">
        <v>1210</v>
      </c>
      <c r="N14" s="15">
        <v>248750</v>
      </c>
      <c r="O14" s="15"/>
      <c r="P14" s="78"/>
    </row>
    <row r="15" spans="1:16">
      <c r="A15" s="19"/>
      <c r="B15" s="20"/>
      <c r="C15" s="29"/>
      <c r="D15" s="20" t="s">
        <v>193</v>
      </c>
      <c r="E15" s="72"/>
      <c r="F15" s="72"/>
      <c r="G15" s="72"/>
      <c r="H15" s="72"/>
      <c r="I15" s="72"/>
      <c r="J15" s="72"/>
      <c r="K15" s="29"/>
      <c r="L15" s="74" t="s">
        <v>44</v>
      </c>
      <c r="M15" s="29">
        <v>1220</v>
      </c>
      <c r="N15" s="15">
        <v>39800</v>
      </c>
      <c r="O15" s="15"/>
      <c r="P15" s="78"/>
    </row>
    <row r="16" spans="1:16">
      <c r="A16" s="19"/>
      <c r="B16" s="20">
        <v>2</v>
      </c>
      <c r="C16" s="29">
        <v>416</v>
      </c>
      <c r="D16" s="20" t="s">
        <v>200</v>
      </c>
      <c r="E16" s="72">
        <v>5450</v>
      </c>
      <c r="F16" s="72"/>
      <c r="G16" s="72"/>
      <c r="H16" s="72"/>
      <c r="I16" s="72"/>
      <c r="J16" s="72"/>
      <c r="K16" s="29"/>
      <c r="L16" s="74" t="s">
        <v>201</v>
      </c>
      <c r="M16" s="29">
        <v>1080</v>
      </c>
      <c r="N16" s="15">
        <v>5450</v>
      </c>
      <c r="O16" s="15"/>
      <c r="P16" s="78"/>
    </row>
    <row r="17" spans="1:16">
      <c r="A17" s="19"/>
      <c r="B17" s="20">
        <v>2</v>
      </c>
      <c r="C17" s="29">
        <v>417</v>
      </c>
      <c r="D17" s="20" t="s">
        <v>202</v>
      </c>
      <c r="E17" s="72">
        <f>N17+H17+G17</f>
        <v>1034.78</v>
      </c>
      <c r="F17" s="72"/>
      <c r="G17" s="72">
        <v>45</v>
      </c>
      <c r="H17" s="72">
        <v>89.78</v>
      </c>
      <c r="I17" s="72"/>
      <c r="J17" s="72"/>
      <c r="K17" s="29"/>
      <c r="L17" s="74" t="s">
        <v>203</v>
      </c>
      <c r="M17" s="29">
        <v>5340</v>
      </c>
      <c r="N17" s="15">
        <v>900</v>
      </c>
      <c r="O17" s="15"/>
      <c r="P17" s="78"/>
    </row>
    <row r="18" spans="1:16">
      <c r="A18" s="19"/>
      <c r="B18" s="20">
        <v>4</v>
      </c>
      <c r="C18" s="29">
        <v>418</v>
      </c>
      <c r="D18" s="20" t="s">
        <v>19</v>
      </c>
      <c r="E18" s="72">
        <f>(J18-I18)</f>
        <v>30503.25</v>
      </c>
      <c r="F18" s="72"/>
      <c r="G18" s="72"/>
      <c r="H18" s="72"/>
      <c r="I18" s="72">
        <f>(J18/1.14975*0.02)</f>
        <v>540</v>
      </c>
      <c r="J18" s="72">
        <f>Auxiliaires!G102</f>
        <v>31043.25</v>
      </c>
      <c r="K18" s="29">
        <v>2051</v>
      </c>
      <c r="L18" s="74"/>
      <c r="M18" s="29"/>
      <c r="N18" s="15"/>
      <c r="O18" s="15"/>
      <c r="P18" s="78"/>
    </row>
    <row r="19" spans="1:16">
      <c r="A19" s="19"/>
      <c r="B19" s="20">
        <v>5</v>
      </c>
      <c r="C19" s="29">
        <v>419</v>
      </c>
      <c r="D19" s="20" t="s">
        <v>212</v>
      </c>
      <c r="E19" s="72">
        <f>F19+G19+H19</f>
        <v>7473.38</v>
      </c>
      <c r="F19" s="72">
        <v>6500</v>
      </c>
      <c r="G19" s="72">
        <v>325</v>
      </c>
      <c r="H19" s="72">
        <v>648.38</v>
      </c>
      <c r="I19" s="72"/>
      <c r="J19" s="72"/>
      <c r="K19" s="29"/>
      <c r="L19" s="74"/>
      <c r="M19" s="29"/>
      <c r="N19" s="15"/>
      <c r="O19" s="15"/>
      <c r="P19" s="78"/>
    </row>
    <row r="20" spans="1:16">
      <c r="A20" s="19"/>
      <c r="B20" s="20">
        <v>5</v>
      </c>
      <c r="C20" s="29">
        <v>420</v>
      </c>
      <c r="D20" s="20" t="s">
        <v>213</v>
      </c>
      <c r="E20" s="72">
        <v>500</v>
      </c>
      <c r="F20" s="72"/>
      <c r="G20" s="72"/>
      <c r="H20" s="72"/>
      <c r="I20" s="72"/>
      <c r="J20" s="72"/>
      <c r="K20" s="29"/>
      <c r="L20" s="74" t="s">
        <v>86</v>
      </c>
      <c r="M20" s="29">
        <v>5380</v>
      </c>
      <c r="N20" s="15">
        <v>500</v>
      </c>
      <c r="O20" s="15"/>
      <c r="P20" s="78"/>
    </row>
    <row r="21" spans="1:16">
      <c r="A21" s="19"/>
      <c r="B21" s="20">
        <v>6</v>
      </c>
      <c r="C21" s="29">
        <v>421</v>
      </c>
      <c r="D21" s="20" t="s">
        <v>22</v>
      </c>
      <c r="E21" s="72">
        <f>(J21-I21)</f>
        <v>18076</v>
      </c>
      <c r="F21" s="72"/>
      <c r="G21" s="72"/>
      <c r="H21" s="72"/>
      <c r="I21" s="72">
        <f>(J21/1.14975*0.02)</f>
        <v>320</v>
      </c>
      <c r="J21" s="72">
        <f>Auxiliaires!G137</f>
        <v>18396</v>
      </c>
      <c r="K21" s="29">
        <v>2054</v>
      </c>
      <c r="L21" s="74"/>
      <c r="M21" s="29"/>
      <c r="N21" s="15"/>
      <c r="O21" s="15"/>
      <c r="P21" s="78"/>
    </row>
    <row r="22" spans="1:16">
      <c r="A22" s="19"/>
      <c r="B22" s="20">
        <v>6</v>
      </c>
      <c r="C22" s="29">
        <v>422</v>
      </c>
      <c r="D22" s="20" t="s">
        <v>227</v>
      </c>
      <c r="E22" s="72">
        <f>(J22-I22)</f>
        <v>6838.5</v>
      </c>
      <c r="F22" s="72"/>
      <c r="G22" s="72"/>
      <c r="H22" s="72"/>
      <c r="I22" s="72">
        <f>(J22/1.14975*0.01)</f>
        <v>60</v>
      </c>
      <c r="J22" s="72">
        <f>Auxiliaires!G115</f>
        <v>6898.5</v>
      </c>
      <c r="K22" s="29">
        <v>2052</v>
      </c>
      <c r="L22" s="74"/>
      <c r="M22" s="29"/>
      <c r="N22" s="15"/>
      <c r="O22" s="15"/>
      <c r="P22" s="78"/>
    </row>
    <row r="23" spans="1:16">
      <c r="A23" s="19"/>
      <c r="B23" s="20">
        <v>7</v>
      </c>
      <c r="C23" s="29">
        <v>423</v>
      </c>
      <c r="D23" s="20" t="s">
        <v>217</v>
      </c>
      <c r="E23" s="72">
        <f>N23+H23+G23</f>
        <v>1839.6</v>
      </c>
      <c r="F23" s="72"/>
      <c r="G23" s="72">
        <v>80</v>
      </c>
      <c r="H23" s="72">
        <v>159.6</v>
      </c>
      <c r="I23" s="72"/>
      <c r="J23" s="72"/>
      <c r="K23" s="29"/>
      <c r="L23" s="74" t="s">
        <v>84</v>
      </c>
      <c r="M23" s="29">
        <v>5360</v>
      </c>
      <c r="N23" s="15">
        <v>1600</v>
      </c>
      <c r="O23" s="15"/>
      <c r="P23" s="78"/>
    </row>
    <row r="24" spans="1:16">
      <c r="A24" s="19"/>
      <c r="B24" s="20">
        <v>9</v>
      </c>
      <c r="C24" s="29">
        <v>424</v>
      </c>
      <c r="D24" s="20" t="s">
        <v>391</v>
      </c>
      <c r="E24" s="72">
        <f>N24+H24+G24</f>
        <v>3449.25</v>
      </c>
      <c r="F24" s="72"/>
      <c r="G24" s="72">
        <v>150</v>
      </c>
      <c r="H24" s="72">
        <v>299.25</v>
      </c>
      <c r="I24" s="72"/>
      <c r="J24" s="72"/>
      <c r="K24" s="29"/>
      <c r="L24" s="74" t="s">
        <v>218</v>
      </c>
      <c r="M24" s="29">
        <v>5475</v>
      </c>
      <c r="N24" s="15">
        <v>3000</v>
      </c>
      <c r="O24" s="15"/>
      <c r="P24" s="78"/>
    </row>
    <row r="25" spans="1:16">
      <c r="A25" s="19"/>
      <c r="B25" s="20">
        <v>9</v>
      </c>
      <c r="C25" s="29">
        <v>425</v>
      </c>
      <c r="D25" s="20" t="s">
        <v>220</v>
      </c>
      <c r="E25" s="72">
        <f>N25+H25+G25</f>
        <v>431.15999999999997</v>
      </c>
      <c r="F25" s="72"/>
      <c r="G25" s="72">
        <v>18.75</v>
      </c>
      <c r="H25" s="72">
        <v>37.409999999999997</v>
      </c>
      <c r="I25" s="72"/>
      <c r="J25" s="72"/>
      <c r="K25" s="29"/>
      <c r="L25" s="74" t="s">
        <v>92</v>
      </c>
      <c r="M25" s="29">
        <v>5440</v>
      </c>
      <c r="N25" s="15">
        <v>375</v>
      </c>
      <c r="O25" s="15"/>
      <c r="P25" s="78"/>
    </row>
    <row r="26" spans="1:16">
      <c r="A26" s="19"/>
      <c r="B26" s="20">
        <v>9</v>
      </c>
      <c r="C26" s="29">
        <v>426</v>
      </c>
      <c r="D26" s="20" t="s">
        <v>21</v>
      </c>
      <c r="E26" s="72">
        <f>(J26-I26)</f>
        <v>2299.5</v>
      </c>
      <c r="F26" s="72"/>
      <c r="G26" s="72"/>
      <c r="H26" s="72"/>
      <c r="I26" s="72"/>
      <c r="J26" s="72">
        <f>Auxiliaires!G126</f>
        <v>2299.5</v>
      </c>
      <c r="K26" s="29">
        <v>2053</v>
      </c>
      <c r="L26" s="74"/>
      <c r="M26" s="29"/>
      <c r="N26" s="15"/>
      <c r="O26" s="15"/>
      <c r="P26" s="78"/>
    </row>
    <row r="27" spans="1:16">
      <c r="A27" s="19"/>
      <c r="B27" s="20">
        <v>9</v>
      </c>
      <c r="C27" s="29">
        <v>427</v>
      </c>
      <c r="D27" s="20" t="s">
        <v>215</v>
      </c>
      <c r="E27" s="72">
        <v>287.44</v>
      </c>
      <c r="F27" s="72"/>
      <c r="G27" s="72"/>
      <c r="H27" s="72"/>
      <c r="I27" s="72"/>
      <c r="J27" s="72">
        <v>287.44</v>
      </c>
      <c r="K27" s="29">
        <v>2055</v>
      </c>
      <c r="L27" s="74"/>
      <c r="M27" s="29"/>
      <c r="N27" s="15"/>
      <c r="O27" s="15"/>
      <c r="P27" s="78"/>
    </row>
    <row r="28" spans="1:16">
      <c r="A28" s="19"/>
      <c r="B28" s="20">
        <v>12</v>
      </c>
      <c r="C28" s="29">
        <v>428</v>
      </c>
      <c r="D28" s="20" t="s">
        <v>231</v>
      </c>
      <c r="E28" s="72">
        <f>N28+H28+G28</f>
        <v>661.11</v>
      </c>
      <c r="F28" s="72"/>
      <c r="G28" s="72">
        <v>28.75</v>
      </c>
      <c r="H28" s="72">
        <v>57.36</v>
      </c>
      <c r="I28" s="72"/>
      <c r="J28" s="72"/>
      <c r="K28" s="29"/>
      <c r="L28" s="74" t="s">
        <v>77</v>
      </c>
      <c r="M28" s="29">
        <v>5165</v>
      </c>
      <c r="N28" s="15">
        <v>575</v>
      </c>
      <c r="O28" s="15"/>
      <c r="P28" s="78"/>
    </row>
    <row r="29" spans="1:16">
      <c r="A29" s="19"/>
      <c r="B29" s="20">
        <v>13</v>
      </c>
      <c r="C29" s="29">
        <v>429</v>
      </c>
      <c r="D29" s="20" t="s">
        <v>232</v>
      </c>
      <c r="E29" s="72">
        <v>1000</v>
      </c>
      <c r="F29" s="72"/>
      <c r="G29" s="72"/>
      <c r="H29" s="72"/>
      <c r="I29" s="72"/>
      <c r="J29" s="72"/>
      <c r="K29" s="29"/>
      <c r="L29" s="74" t="s">
        <v>68</v>
      </c>
      <c r="M29" s="29">
        <v>3520</v>
      </c>
      <c r="N29" s="15">
        <v>1000</v>
      </c>
      <c r="O29" s="15"/>
      <c r="P29" s="78"/>
    </row>
    <row r="30" spans="1:16">
      <c r="A30" s="19"/>
      <c r="B30" s="20"/>
      <c r="C30" s="29"/>
      <c r="D30" s="20"/>
      <c r="E30" s="72"/>
      <c r="F30" s="72"/>
      <c r="G30" s="72"/>
      <c r="H30" s="72"/>
      <c r="I30" s="72"/>
      <c r="J30" s="72"/>
      <c r="K30" s="29"/>
      <c r="L30" s="74"/>
      <c r="M30" s="29"/>
      <c r="N30" s="15"/>
      <c r="O30" s="15"/>
      <c r="P30" s="78"/>
    </row>
    <row r="31" spans="1:16">
      <c r="A31" s="19"/>
      <c r="B31" s="20"/>
      <c r="C31" s="29"/>
      <c r="D31" s="20"/>
      <c r="E31" s="72"/>
      <c r="F31" s="72"/>
      <c r="G31" s="72"/>
      <c r="H31" s="72"/>
      <c r="I31" s="72"/>
      <c r="J31" s="72"/>
      <c r="K31" s="29"/>
      <c r="L31" s="74"/>
      <c r="M31" s="29"/>
      <c r="N31" s="15"/>
      <c r="O31" s="15"/>
      <c r="P31" s="78"/>
    </row>
    <row r="32" spans="1:16">
      <c r="A32" s="19"/>
      <c r="B32" s="20"/>
      <c r="C32" s="29"/>
      <c r="D32" s="20"/>
      <c r="E32" s="72"/>
      <c r="F32" s="72"/>
      <c r="G32" s="72"/>
      <c r="H32" s="72"/>
      <c r="I32" s="72"/>
      <c r="J32" s="72"/>
      <c r="K32" s="29"/>
      <c r="L32" s="19"/>
      <c r="M32" s="29"/>
      <c r="N32" s="15"/>
      <c r="O32" s="15"/>
      <c r="P32" s="78"/>
    </row>
    <row r="33" spans="1:16">
      <c r="A33" s="19"/>
      <c r="B33" s="20"/>
      <c r="C33" s="29"/>
      <c r="D33" s="20"/>
      <c r="E33" s="72"/>
      <c r="F33" s="72"/>
      <c r="G33" s="72"/>
      <c r="H33" s="72"/>
      <c r="I33" s="72"/>
      <c r="J33" s="72"/>
      <c r="K33" s="29"/>
      <c r="L33" s="20"/>
      <c r="M33" s="29"/>
      <c r="N33" s="15"/>
      <c r="O33" s="15"/>
      <c r="P33" s="78"/>
    </row>
    <row r="34" spans="1:16">
      <c r="A34" s="19"/>
      <c r="B34" s="20"/>
      <c r="C34" s="29"/>
      <c r="D34" s="20"/>
      <c r="E34" s="72"/>
      <c r="F34" s="72"/>
      <c r="G34" s="72"/>
      <c r="H34" s="72"/>
      <c r="I34" s="72"/>
      <c r="J34" s="72"/>
      <c r="K34" s="29"/>
      <c r="L34" s="74"/>
      <c r="M34" s="29"/>
      <c r="N34" s="15"/>
      <c r="O34" s="15"/>
      <c r="P34" s="78"/>
    </row>
    <row r="35" spans="1:16">
      <c r="A35" s="19"/>
      <c r="B35" s="20"/>
      <c r="C35" s="29"/>
      <c r="D35" s="20"/>
      <c r="E35" s="72"/>
      <c r="F35" s="72"/>
      <c r="G35" s="72"/>
      <c r="H35" s="72"/>
      <c r="I35" s="72"/>
      <c r="J35" s="72"/>
      <c r="K35" s="29"/>
      <c r="L35" s="74"/>
      <c r="M35" s="29"/>
      <c r="N35" s="15"/>
      <c r="O35" s="15"/>
      <c r="P35" s="78"/>
    </row>
    <row r="36" spans="1:16">
      <c r="A36" s="19"/>
      <c r="B36" s="20"/>
      <c r="C36" s="29"/>
      <c r="D36" s="20"/>
      <c r="E36" s="72"/>
      <c r="F36" s="72"/>
      <c r="G36" s="72"/>
      <c r="H36" s="72"/>
      <c r="I36" s="72"/>
      <c r="J36" s="72"/>
      <c r="K36" s="29"/>
      <c r="L36" s="74"/>
      <c r="M36" s="29"/>
      <c r="N36" s="15"/>
      <c r="O36" s="15"/>
      <c r="P36" s="78"/>
    </row>
    <row r="37" spans="1:16">
      <c r="A37" s="19"/>
      <c r="B37" s="20"/>
      <c r="C37" s="29"/>
      <c r="D37" s="20"/>
      <c r="E37" s="72"/>
      <c r="F37" s="72"/>
      <c r="G37" s="72"/>
      <c r="H37" s="72"/>
      <c r="I37" s="72"/>
      <c r="J37" s="72"/>
      <c r="K37" s="29"/>
      <c r="L37" s="74"/>
      <c r="M37" s="29"/>
      <c r="N37" s="15"/>
      <c r="O37" s="15"/>
      <c r="P37" s="78"/>
    </row>
    <row r="38" spans="1:16">
      <c r="A38" s="21"/>
      <c r="B38" s="22"/>
      <c r="C38" s="30"/>
      <c r="D38" s="22" t="s">
        <v>237</v>
      </c>
      <c r="E38" s="99">
        <f t="shared" ref="E38:J38" si="0">SUM(E10:E37)</f>
        <v>422756.47</v>
      </c>
      <c r="F38" s="99">
        <f t="shared" si="0"/>
        <v>6500</v>
      </c>
      <c r="G38" s="99">
        <f t="shared" si="0"/>
        <v>15147.5</v>
      </c>
      <c r="H38" s="99">
        <f t="shared" si="0"/>
        <v>30219.279999999999</v>
      </c>
      <c r="I38" s="99">
        <f t="shared" si="0"/>
        <v>920</v>
      </c>
      <c r="J38" s="99">
        <f t="shared" si="0"/>
        <v>58924.69</v>
      </c>
      <c r="K38" s="30"/>
      <c r="L38" s="75"/>
      <c r="M38" s="30"/>
      <c r="N38" s="99">
        <f>SUM(N10:N37)</f>
        <v>312885</v>
      </c>
      <c r="O38" s="99">
        <f>SUM(O10:O37)</f>
        <v>0</v>
      </c>
      <c r="P38" s="78"/>
    </row>
    <row r="40" spans="1:16">
      <c r="A40" s="23" t="s">
        <v>1</v>
      </c>
      <c r="B40" s="23"/>
      <c r="E40" s="4"/>
      <c r="F40" s="4"/>
      <c r="G40" s="4"/>
      <c r="H40" s="4"/>
      <c r="I40" s="4"/>
      <c r="J40" s="4"/>
      <c r="K40" s="4"/>
      <c r="L40" s="4"/>
      <c r="M40" s="4"/>
    </row>
    <row r="41" spans="1:16">
      <c r="A41" s="23" t="s">
        <v>382</v>
      </c>
      <c r="B41" s="23"/>
      <c r="E41" s="4"/>
      <c r="F41" s="4"/>
      <c r="G41" s="4"/>
      <c r="H41" s="4"/>
      <c r="I41" s="4"/>
      <c r="J41" s="4"/>
      <c r="K41" s="4"/>
      <c r="L41" s="4"/>
      <c r="M41" s="4"/>
    </row>
    <row r="42" spans="1:16">
      <c r="A42" s="23" t="s">
        <v>170</v>
      </c>
      <c r="B42" s="23"/>
      <c r="E42" s="4"/>
      <c r="F42" s="4"/>
      <c r="G42" s="4"/>
      <c r="H42" s="4"/>
      <c r="I42" s="4"/>
      <c r="J42" s="4"/>
      <c r="K42" s="4"/>
      <c r="L42" s="4"/>
      <c r="M42" s="4"/>
      <c r="O42" s="36" t="s">
        <v>348</v>
      </c>
    </row>
    <row r="43" spans="1:16" ht="13.8" thickBot="1">
      <c r="A43" s="3"/>
      <c r="B43" s="3"/>
      <c r="C43" s="3"/>
      <c r="D43" s="3"/>
      <c r="E43" s="26"/>
      <c r="F43" s="26"/>
      <c r="G43" s="26"/>
      <c r="H43" s="26"/>
      <c r="I43" s="26"/>
      <c r="J43" s="26"/>
      <c r="K43" s="26"/>
      <c r="L43" s="26"/>
      <c r="M43" s="26"/>
      <c r="N43" s="3"/>
      <c r="O43" s="3"/>
    </row>
    <row r="44" spans="1:16" ht="13.8" thickTop="1">
      <c r="A44" s="13"/>
      <c r="B44" s="9"/>
      <c r="C44" s="64" t="s">
        <v>126</v>
      </c>
      <c r="D44" s="14"/>
      <c r="E44" s="7">
        <v>1010</v>
      </c>
      <c r="F44" s="7">
        <v>5150</v>
      </c>
      <c r="G44" s="7">
        <v>2075</v>
      </c>
      <c r="H44" s="7">
        <v>2085</v>
      </c>
      <c r="I44" s="14">
        <v>5160</v>
      </c>
      <c r="J44" s="38">
        <v>2050</v>
      </c>
      <c r="K44" s="7"/>
      <c r="L44" s="38"/>
      <c r="M44" s="38"/>
      <c r="N44" s="38"/>
      <c r="O44" s="9"/>
    </row>
    <row r="45" spans="1:16">
      <c r="A45" s="13"/>
      <c r="B45" s="7"/>
      <c r="C45" s="7" t="s">
        <v>199</v>
      </c>
      <c r="D45" s="32"/>
      <c r="E45" s="7" t="s">
        <v>26</v>
      </c>
      <c r="F45" s="7" t="s">
        <v>74</v>
      </c>
      <c r="G45" s="7" t="s">
        <v>119</v>
      </c>
      <c r="H45" s="7" t="s">
        <v>120</v>
      </c>
      <c r="I45" s="32" t="s">
        <v>164</v>
      </c>
      <c r="J45" s="62" t="s">
        <v>172</v>
      </c>
      <c r="K45" s="63" t="s">
        <v>171</v>
      </c>
      <c r="L45" s="61"/>
      <c r="M45" s="65" t="s">
        <v>169</v>
      </c>
      <c r="N45" s="65"/>
      <c r="O45" s="60"/>
    </row>
    <row r="46" spans="1:16">
      <c r="A46" s="13" t="s">
        <v>5</v>
      </c>
      <c r="B46" s="7"/>
      <c r="C46" s="7" t="s">
        <v>151</v>
      </c>
      <c r="D46" s="32" t="s">
        <v>104</v>
      </c>
      <c r="E46" s="7"/>
      <c r="F46" s="7"/>
      <c r="G46" s="7" t="s">
        <v>128</v>
      </c>
      <c r="H46" s="7" t="s">
        <v>129</v>
      </c>
      <c r="I46" s="7" t="s">
        <v>392</v>
      </c>
      <c r="J46" s="7" t="s">
        <v>166</v>
      </c>
      <c r="K46" s="64" t="s">
        <v>165</v>
      </c>
      <c r="L46" s="64" t="s">
        <v>173</v>
      </c>
      <c r="M46" s="7" t="s">
        <v>165</v>
      </c>
      <c r="N46" s="7" t="s">
        <v>8</v>
      </c>
      <c r="O46" s="7" t="s">
        <v>7</v>
      </c>
    </row>
    <row r="47" spans="1:16" ht="13.8" thickBot="1">
      <c r="A47" s="12"/>
      <c r="B47" s="6"/>
      <c r="C47" s="6"/>
      <c r="D47" s="6"/>
      <c r="E47" s="27"/>
      <c r="F47" s="27"/>
      <c r="G47" s="27"/>
      <c r="H47" s="27"/>
      <c r="I47" s="27"/>
      <c r="J47" s="27"/>
      <c r="K47" s="27"/>
      <c r="L47" s="27"/>
      <c r="M47" s="27"/>
      <c r="N47" s="6"/>
      <c r="O47" s="6"/>
    </row>
    <row r="48" spans="1:16" ht="13.8" thickTop="1">
      <c r="A48" s="14">
        <v>2025</v>
      </c>
      <c r="B48" s="7"/>
      <c r="C48" s="5"/>
      <c r="D48" s="5"/>
      <c r="E48" s="28"/>
      <c r="F48" s="28"/>
      <c r="G48" s="28"/>
      <c r="H48" s="28"/>
      <c r="I48" s="28"/>
      <c r="J48" s="28"/>
      <c r="K48" s="28"/>
      <c r="L48" s="28"/>
      <c r="M48" s="28"/>
      <c r="N48" s="5"/>
      <c r="O48" s="5"/>
    </row>
    <row r="49" spans="1:16">
      <c r="A49" s="32"/>
      <c r="B49" s="7"/>
      <c r="C49" s="5"/>
      <c r="D49" s="20" t="s">
        <v>237</v>
      </c>
      <c r="E49" s="100">
        <f>'D97-D98'!E38</f>
        <v>422756.47</v>
      </c>
      <c r="F49" s="100">
        <f>'D97-D98'!F38</f>
        <v>6500</v>
      </c>
      <c r="G49" s="100">
        <f>'D97-D98'!G38</f>
        <v>15147.5</v>
      </c>
      <c r="H49" s="100">
        <f>'D97-D98'!H38</f>
        <v>30219.279999999999</v>
      </c>
      <c r="I49" s="100">
        <f>'D97-D98'!I38</f>
        <v>920</v>
      </c>
      <c r="J49" s="100">
        <f>'D97-D98'!J38</f>
        <v>58924.69</v>
      </c>
      <c r="K49" s="28"/>
      <c r="L49" s="28"/>
      <c r="M49" s="28"/>
      <c r="N49" s="100">
        <f>'D97-D98'!N38</f>
        <v>312885</v>
      </c>
      <c r="O49" s="100">
        <f>'D97-D98'!O38</f>
        <v>0</v>
      </c>
      <c r="P49" s="78"/>
    </row>
    <row r="50" spans="1:16">
      <c r="A50" s="158"/>
      <c r="B50" s="20"/>
      <c r="C50" s="29"/>
      <c r="D50" s="20"/>
      <c r="E50" s="72"/>
      <c r="F50" s="72"/>
      <c r="G50" s="72"/>
      <c r="H50" s="72"/>
      <c r="I50" s="72"/>
      <c r="J50" s="72"/>
      <c r="K50" s="29"/>
      <c r="L50" s="74"/>
      <c r="M50" s="29"/>
      <c r="N50" s="15"/>
      <c r="O50" s="15"/>
      <c r="P50" s="78"/>
    </row>
    <row r="51" spans="1:16">
      <c r="A51" s="19"/>
      <c r="B51" s="20"/>
      <c r="C51" s="29"/>
      <c r="D51" s="20"/>
      <c r="E51" s="72"/>
      <c r="F51" s="72"/>
      <c r="G51" s="72"/>
      <c r="H51" s="72"/>
      <c r="I51" s="72"/>
      <c r="J51" s="72"/>
      <c r="K51" s="29"/>
      <c r="L51" s="74"/>
      <c r="M51" s="29"/>
      <c r="N51" s="15"/>
      <c r="O51" s="15"/>
      <c r="P51" s="78"/>
    </row>
    <row r="52" spans="1:16">
      <c r="B52" s="19"/>
      <c r="C52" s="29"/>
      <c r="D52" s="20"/>
      <c r="E52" s="72"/>
      <c r="F52" s="72"/>
      <c r="G52" s="72"/>
      <c r="H52" s="72"/>
      <c r="I52" s="72"/>
      <c r="J52" s="72"/>
      <c r="K52" s="29"/>
      <c r="L52" s="74"/>
      <c r="M52" s="29"/>
      <c r="N52" s="15"/>
      <c r="O52" s="15"/>
      <c r="P52" s="78"/>
    </row>
    <row r="53" spans="1:16">
      <c r="A53" s="19"/>
      <c r="B53" s="20"/>
      <c r="C53" s="29"/>
      <c r="D53" s="20"/>
      <c r="E53" s="72"/>
      <c r="F53" s="72"/>
      <c r="G53" s="72"/>
      <c r="H53" s="72"/>
      <c r="I53" s="72"/>
      <c r="J53" s="72"/>
      <c r="K53" s="29"/>
      <c r="L53" s="74"/>
      <c r="M53" s="29"/>
      <c r="N53" s="15"/>
      <c r="O53" s="15"/>
      <c r="P53" s="78"/>
    </row>
    <row r="54" spans="1:16">
      <c r="A54" s="19"/>
      <c r="B54" s="20"/>
      <c r="C54" s="29"/>
      <c r="D54" s="20"/>
      <c r="E54" s="72"/>
      <c r="F54" s="72"/>
      <c r="G54" s="72"/>
      <c r="H54" s="72"/>
      <c r="I54" s="72"/>
      <c r="J54" s="72"/>
      <c r="K54" s="29"/>
      <c r="L54" s="74"/>
      <c r="M54" s="29"/>
      <c r="N54" s="15"/>
      <c r="O54" s="15"/>
      <c r="P54" s="78"/>
    </row>
    <row r="55" spans="1:16">
      <c r="A55" s="19"/>
      <c r="B55" s="20"/>
      <c r="C55" s="29"/>
      <c r="D55" s="20"/>
      <c r="E55" s="72"/>
      <c r="F55" s="72"/>
      <c r="G55" s="72"/>
      <c r="H55" s="72"/>
      <c r="I55" s="72"/>
      <c r="J55" s="72"/>
      <c r="K55" s="29"/>
      <c r="L55" s="74"/>
      <c r="M55" s="29"/>
      <c r="N55" s="15"/>
      <c r="O55" s="15"/>
      <c r="P55" s="78"/>
    </row>
    <row r="56" spans="1:16">
      <c r="A56" s="19"/>
      <c r="B56" s="20"/>
      <c r="C56" s="29"/>
      <c r="D56" s="20"/>
      <c r="E56" s="72"/>
      <c r="F56" s="72"/>
      <c r="G56" s="72"/>
      <c r="H56" s="72"/>
      <c r="I56" s="72"/>
      <c r="J56" s="72"/>
      <c r="K56" s="29"/>
      <c r="L56" s="74"/>
      <c r="M56" s="29"/>
      <c r="N56" s="15"/>
      <c r="O56" s="15"/>
      <c r="P56" s="78"/>
    </row>
    <row r="57" spans="1:16">
      <c r="A57" s="19"/>
      <c r="B57" s="20"/>
      <c r="C57" s="29"/>
      <c r="D57" s="20"/>
      <c r="E57" s="72"/>
      <c r="F57" s="72"/>
      <c r="G57" s="72"/>
      <c r="H57" s="72"/>
      <c r="I57" s="72"/>
      <c r="J57" s="72"/>
      <c r="K57" s="29"/>
      <c r="L57" s="74"/>
      <c r="M57" s="29"/>
      <c r="N57" s="15"/>
      <c r="O57" s="15"/>
      <c r="P57" s="78"/>
    </row>
    <row r="58" spans="1:16">
      <c r="A58" s="19"/>
      <c r="B58" s="20"/>
      <c r="C58" s="29"/>
      <c r="D58" s="20"/>
      <c r="E58" s="72"/>
      <c r="F58" s="72"/>
      <c r="G58" s="72"/>
      <c r="H58" s="72"/>
      <c r="I58" s="72"/>
      <c r="J58" s="72"/>
      <c r="K58" s="29"/>
      <c r="L58" s="74"/>
      <c r="M58" s="29"/>
      <c r="N58" s="15"/>
      <c r="O58" s="15"/>
      <c r="P58" s="78"/>
    </row>
    <row r="59" spans="1:16">
      <c r="A59" s="19"/>
      <c r="B59" s="20"/>
      <c r="C59" s="29"/>
      <c r="D59" s="20"/>
      <c r="E59" s="72"/>
      <c r="F59" s="72"/>
      <c r="G59" s="72"/>
      <c r="H59" s="72"/>
      <c r="I59" s="72"/>
      <c r="J59" s="72"/>
      <c r="K59" s="29"/>
      <c r="L59" s="74"/>
      <c r="M59" s="29"/>
      <c r="N59" s="15"/>
      <c r="O59" s="15"/>
      <c r="P59" s="78"/>
    </row>
    <row r="60" spans="1:16">
      <c r="A60" s="19"/>
      <c r="B60" s="20"/>
      <c r="C60" s="29"/>
      <c r="D60" s="20"/>
      <c r="E60" s="72"/>
      <c r="F60" s="72"/>
      <c r="G60" s="72"/>
      <c r="H60" s="72"/>
      <c r="I60" s="72"/>
      <c r="J60" s="72"/>
      <c r="K60" s="29"/>
      <c r="L60" s="74"/>
      <c r="M60" s="29"/>
      <c r="N60" s="15"/>
      <c r="O60" s="15"/>
      <c r="P60" s="78"/>
    </row>
    <row r="61" spans="1:16">
      <c r="A61" s="19"/>
      <c r="B61" s="20"/>
      <c r="C61" s="29"/>
      <c r="D61" s="20"/>
      <c r="E61" s="72"/>
      <c r="F61" s="72"/>
      <c r="G61" s="72"/>
      <c r="H61" s="72"/>
      <c r="I61" s="72"/>
      <c r="J61" s="72"/>
      <c r="K61" s="29"/>
      <c r="L61" s="74"/>
      <c r="M61" s="29"/>
      <c r="N61" s="15"/>
      <c r="O61" s="15"/>
      <c r="P61" s="78"/>
    </row>
    <row r="62" spans="1:16">
      <c r="A62" s="19"/>
      <c r="B62" s="20"/>
      <c r="C62" s="29"/>
      <c r="D62" s="20"/>
      <c r="E62" s="72"/>
      <c r="F62" s="72"/>
      <c r="G62" s="72"/>
      <c r="H62" s="72"/>
      <c r="I62" s="72"/>
      <c r="J62" s="72"/>
      <c r="K62" s="29"/>
      <c r="L62" s="74"/>
      <c r="M62" s="29"/>
      <c r="N62" s="15"/>
      <c r="O62" s="15"/>
      <c r="P62" s="78"/>
    </row>
    <row r="63" spans="1:16">
      <c r="A63" s="19"/>
      <c r="B63" s="20"/>
      <c r="C63" s="29"/>
      <c r="D63" s="20"/>
      <c r="E63" s="72"/>
      <c r="F63" s="72"/>
      <c r="G63" s="72"/>
      <c r="H63" s="72"/>
      <c r="I63" s="72"/>
      <c r="J63" s="72"/>
      <c r="K63" s="29"/>
      <c r="L63" s="74"/>
      <c r="M63" s="29"/>
      <c r="N63" s="15"/>
      <c r="O63" s="15"/>
      <c r="P63" s="78"/>
    </row>
    <row r="64" spans="1:16">
      <c r="A64" s="19"/>
      <c r="B64" s="20"/>
      <c r="C64" s="29"/>
      <c r="D64" s="20"/>
      <c r="E64" s="72"/>
      <c r="F64" s="72"/>
      <c r="G64" s="72"/>
      <c r="H64" s="72"/>
      <c r="I64" s="72"/>
      <c r="J64" s="72"/>
      <c r="K64" s="29"/>
      <c r="L64" s="74"/>
      <c r="M64" s="29"/>
      <c r="N64" s="15"/>
      <c r="O64" s="15"/>
      <c r="P64" s="78"/>
    </row>
    <row r="65" spans="1:16">
      <c r="A65" s="19"/>
      <c r="B65" s="20"/>
      <c r="C65" s="29"/>
      <c r="D65" s="20"/>
      <c r="E65" s="72"/>
      <c r="F65" s="72"/>
      <c r="G65" s="72"/>
      <c r="H65" s="72"/>
      <c r="I65" s="72"/>
      <c r="J65" s="72"/>
      <c r="K65" s="29"/>
      <c r="L65" s="74"/>
      <c r="M65" s="29"/>
      <c r="N65" s="15"/>
      <c r="O65" s="15"/>
      <c r="P65" s="78"/>
    </row>
    <row r="66" spans="1:16">
      <c r="A66" s="19"/>
      <c r="B66" s="20"/>
      <c r="C66" s="29"/>
      <c r="D66" s="20"/>
      <c r="E66" s="72"/>
      <c r="F66" s="72"/>
      <c r="G66" s="72"/>
      <c r="H66" s="72"/>
      <c r="I66" s="72"/>
      <c r="J66" s="72"/>
      <c r="K66" s="29"/>
      <c r="L66" s="74"/>
      <c r="M66" s="29"/>
      <c r="N66" s="15"/>
      <c r="O66" s="15"/>
      <c r="P66" s="78"/>
    </row>
    <row r="67" spans="1:16">
      <c r="A67" s="19"/>
      <c r="B67" s="20"/>
      <c r="C67" s="29"/>
      <c r="D67" s="20"/>
      <c r="E67" s="72"/>
      <c r="F67" s="72"/>
      <c r="G67" s="72"/>
      <c r="H67" s="72"/>
      <c r="I67" s="72"/>
      <c r="J67" s="72"/>
      <c r="K67" s="29"/>
      <c r="L67" s="74"/>
      <c r="M67" s="29"/>
      <c r="N67" s="15"/>
      <c r="O67" s="15"/>
      <c r="P67" s="78"/>
    </row>
    <row r="68" spans="1:16">
      <c r="A68" s="19"/>
      <c r="B68" s="20"/>
      <c r="C68" s="29"/>
      <c r="D68" s="20"/>
      <c r="E68" s="72"/>
      <c r="F68" s="72"/>
      <c r="G68" s="72"/>
      <c r="H68" s="72"/>
      <c r="I68" s="72"/>
      <c r="J68" s="72"/>
      <c r="K68" s="29"/>
      <c r="L68" s="74"/>
      <c r="M68" s="29"/>
      <c r="N68" s="15"/>
      <c r="O68" s="15"/>
      <c r="P68" s="78"/>
    </row>
    <row r="69" spans="1:16">
      <c r="A69" s="19"/>
      <c r="B69" s="20"/>
      <c r="C69" s="29"/>
      <c r="D69" s="20"/>
      <c r="E69" s="72"/>
      <c r="F69" s="72"/>
      <c r="G69" s="72"/>
      <c r="H69" s="72"/>
      <c r="I69" s="72"/>
      <c r="J69" s="72"/>
      <c r="K69" s="29"/>
      <c r="L69" s="74"/>
      <c r="M69" s="29"/>
      <c r="N69" s="15"/>
      <c r="O69" s="15"/>
      <c r="P69" s="78"/>
    </row>
    <row r="70" spans="1:16">
      <c r="A70" s="19"/>
      <c r="B70" s="20"/>
      <c r="C70" s="29"/>
      <c r="D70" s="20"/>
      <c r="E70" s="72"/>
      <c r="F70" s="72"/>
      <c r="G70" s="72"/>
      <c r="H70" s="72"/>
      <c r="I70" s="72"/>
      <c r="J70" s="72"/>
      <c r="K70" s="29"/>
      <c r="L70" s="74"/>
      <c r="M70" s="29"/>
      <c r="N70" s="15"/>
      <c r="O70" s="15"/>
      <c r="P70" s="78"/>
    </row>
    <row r="71" spans="1:16">
      <c r="A71" s="19"/>
      <c r="B71" s="20"/>
      <c r="C71" s="29"/>
      <c r="D71" s="20"/>
      <c r="E71" s="72"/>
      <c r="F71" s="72"/>
      <c r="G71" s="72"/>
      <c r="H71" s="72"/>
      <c r="I71" s="72"/>
      <c r="J71" s="72"/>
      <c r="K71" s="29"/>
      <c r="L71" s="74"/>
      <c r="M71" s="29"/>
      <c r="N71" s="15"/>
      <c r="O71" s="15"/>
      <c r="P71" s="78"/>
    </row>
    <row r="72" spans="1:16">
      <c r="A72" s="19"/>
      <c r="B72" s="20"/>
      <c r="C72" s="29"/>
      <c r="D72" s="20"/>
      <c r="E72" s="72"/>
      <c r="F72" s="72"/>
      <c r="G72" s="72"/>
      <c r="H72" s="72"/>
      <c r="I72" s="72"/>
      <c r="J72" s="72"/>
      <c r="K72" s="29"/>
      <c r="L72" s="74"/>
      <c r="M72" s="29"/>
      <c r="N72" s="15"/>
      <c r="O72" s="15"/>
      <c r="P72" s="78"/>
    </row>
    <row r="73" spans="1:16">
      <c r="A73" s="19"/>
      <c r="B73" s="20"/>
      <c r="C73" s="29"/>
      <c r="D73" s="20"/>
      <c r="E73" s="72"/>
      <c r="F73" s="72"/>
      <c r="G73" s="72"/>
      <c r="H73" s="72"/>
      <c r="I73" s="72"/>
      <c r="J73" s="72"/>
      <c r="K73" s="29"/>
      <c r="L73" s="74"/>
      <c r="M73" s="29"/>
      <c r="N73" s="15"/>
      <c r="O73" s="15"/>
      <c r="P73" s="78"/>
    </row>
    <row r="74" spans="1:16">
      <c r="A74" s="19"/>
      <c r="B74" s="20"/>
      <c r="C74" s="29"/>
      <c r="D74" s="20"/>
      <c r="E74" s="72"/>
      <c r="F74" s="72"/>
      <c r="G74" s="72"/>
      <c r="H74" s="72"/>
      <c r="I74" s="72"/>
      <c r="J74" s="72"/>
      <c r="K74" s="29"/>
      <c r="L74" s="74"/>
      <c r="M74" s="29"/>
      <c r="N74" s="15"/>
      <c r="O74" s="15"/>
      <c r="P74" s="78"/>
    </row>
    <row r="75" spans="1:16">
      <c r="A75" s="19"/>
      <c r="B75" s="20"/>
      <c r="C75" s="29"/>
      <c r="D75" s="20"/>
      <c r="E75" s="72"/>
      <c r="F75" s="72"/>
      <c r="G75" s="72"/>
      <c r="H75" s="72"/>
      <c r="I75" s="72"/>
      <c r="J75" s="72"/>
      <c r="K75" s="29"/>
      <c r="L75" s="74"/>
      <c r="M75" s="29"/>
      <c r="N75" s="15"/>
      <c r="O75" s="15"/>
      <c r="P75" s="78"/>
    </row>
    <row r="76" spans="1:16">
      <c r="A76" s="19"/>
      <c r="B76" s="20"/>
      <c r="C76" s="29"/>
      <c r="D76" s="20"/>
      <c r="E76" s="72"/>
      <c r="F76" s="72"/>
      <c r="G76" s="72"/>
      <c r="H76" s="72"/>
      <c r="I76" s="72"/>
      <c r="J76" s="72"/>
      <c r="K76" s="29"/>
      <c r="L76" s="74"/>
      <c r="M76" s="29"/>
      <c r="N76" s="15"/>
      <c r="O76" s="15"/>
      <c r="P76" s="78"/>
    </row>
    <row r="77" spans="1:16" ht="13.8" thickBot="1">
      <c r="A77" s="19"/>
      <c r="B77" s="20"/>
      <c r="C77" s="29"/>
      <c r="D77" s="20"/>
      <c r="E77" s="95">
        <f t="shared" ref="E77:J77" si="1">SUM(E49:E76)</f>
        <v>422756.47</v>
      </c>
      <c r="F77" s="101">
        <f t="shared" si="1"/>
        <v>6500</v>
      </c>
      <c r="G77" s="95">
        <f t="shared" si="1"/>
        <v>15147.5</v>
      </c>
      <c r="H77" s="95">
        <f t="shared" si="1"/>
        <v>30219.279999999999</v>
      </c>
      <c r="I77" s="95">
        <f t="shared" si="1"/>
        <v>920</v>
      </c>
      <c r="J77" s="95">
        <f t="shared" si="1"/>
        <v>58924.69</v>
      </c>
      <c r="K77" s="29"/>
      <c r="L77" s="74"/>
      <c r="M77" s="29"/>
      <c r="N77" s="95">
        <f>SUM(N49:N76)</f>
        <v>312885</v>
      </c>
      <c r="O77" s="95">
        <f>SUM(O49:O76)</f>
        <v>0</v>
      </c>
      <c r="P77" s="78"/>
    </row>
    <row r="78" spans="1:16" ht="13.8" thickTop="1">
      <c r="A78" s="19"/>
      <c r="B78" s="20"/>
      <c r="C78" s="29"/>
      <c r="D78" s="20"/>
      <c r="E78" s="72"/>
      <c r="F78" s="102"/>
      <c r="G78" s="72"/>
      <c r="H78" s="72"/>
      <c r="I78" s="72"/>
      <c r="J78" s="72"/>
      <c r="K78" s="29"/>
      <c r="L78" s="74"/>
      <c r="M78" s="29"/>
      <c r="N78" s="72"/>
      <c r="O78" s="72"/>
      <c r="P78" s="78"/>
    </row>
    <row r="79" spans="1:16">
      <c r="A79" s="21"/>
      <c r="B79" s="22"/>
      <c r="C79" s="30"/>
      <c r="D79" s="22"/>
      <c r="E79" s="153">
        <v>1050</v>
      </c>
      <c r="F79" s="153">
        <v>5150</v>
      </c>
      <c r="G79" s="153">
        <v>2075</v>
      </c>
      <c r="H79" s="153">
        <v>2085</v>
      </c>
      <c r="I79" s="153">
        <v>5160</v>
      </c>
      <c r="J79" s="153">
        <v>2050</v>
      </c>
      <c r="K79" s="30"/>
      <c r="L79" s="75"/>
      <c r="M79" s="30"/>
      <c r="N79" s="153" t="s">
        <v>236</v>
      </c>
      <c r="O79" s="153" t="s">
        <v>236</v>
      </c>
      <c r="P79" s="78"/>
    </row>
    <row r="82" spans="1:15">
      <c r="A82" s="23" t="s">
        <v>1</v>
      </c>
      <c r="B82" s="23"/>
      <c r="E82" s="4"/>
      <c r="F82" s="4"/>
      <c r="G82" s="4"/>
      <c r="H82" s="4"/>
      <c r="I82" s="4"/>
      <c r="J82" s="4"/>
      <c r="K82" s="4"/>
      <c r="L82" s="4"/>
      <c r="M82" s="4"/>
    </row>
    <row r="83" spans="1:15">
      <c r="A83" s="23" t="s">
        <v>382</v>
      </c>
      <c r="B83" s="23"/>
      <c r="E83" s="4"/>
      <c r="F83" s="4"/>
      <c r="G83" s="4"/>
      <c r="H83" s="4"/>
      <c r="I83" s="4"/>
      <c r="J83" s="4"/>
      <c r="K83" s="4"/>
      <c r="L83" s="4"/>
      <c r="M83" s="4"/>
    </row>
    <row r="84" spans="1:15">
      <c r="A84" s="23" t="s">
        <v>170</v>
      </c>
      <c r="B84" s="23"/>
      <c r="E84" s="4"/>
      <c r="F84" s="4"/>
      <c r="G84" s="4"/>
      <c r="H84" s="4"/>
      <c r="I84" s="4"/>
      <c r="J84" s="4"/>
      <c r="K84" s="4"/>
      <c r="L84" s="4"/>
      <c r="M84" s="4"/>
      <c r="O84" s="36" t="s">
        <v>403</v>
      </c>
    </row>
    <row r="85" spans="1:15" ht="13.8" thickBot="1">
      <c r="A85" s="3"/>
      <c r="B85" s="3"/>
      <c r="C85" s="3"/>
      <c r="D85" s="3"/>
      <c r="E85" s="26"/>
      <c r="F85" s="26"/>
      <c r="G85" s="26"/>
      <c r="H85" s="26"/>
      <c r="I85" s="26"/>
      <c r="J85" s="26"/>
      <c r="K85" s="26"/>
      <c r="L85" s="26"/>
      <c r="M85" s="26"/>
      <c r="N85" s="3"/>
      <c r="O85" s="3"/>
    </row>
    <row r="86" spans="1:15" ht="13.8" thickTop="1">
      <c r="A86" s="13"/>
      <c r="B86" s="9"/>
      <c r="C86" s="64" t="s">
        <v>126</v>
      </c>
      <c r="D86" s="14"/>
      <c r="E86" s="7">
        <v>1010</v>
      </c>
      <c r="F86" s="7">
        <v>5150</v>
      </c>
      <c r="G86" s="7">
        <v>2075</v>
      </c>
      <c r="H86" s="7">
        <v>2085</v>
      </c>
      <c r="I86" s="14">
        <v>5160</v>
      </c>
      <c r="J86" s="38">
        <v>2050</v>
      </c>
      <c r="K86" s="7"/>
      <c r="L86" s="38"/>
      <c r="M86" s="38"/>
      <c r="N86" s="38"/>
      <c r="O86" s="9"/>
    </row>
    <row r="87" spans="1:15">
      <c r="A87" s="13"/>
      <c r="B87" s="7"/>
      <c r="C87" s="7" t="s">
        <v>199</v>
      </c>
      <c r="D87" s="32"/>
      <c r="E87" s="7" t="s">
        <v>26</v>
      </c>
      <c r="F87" s="7" t="s">
        <v>74</v>
      </c>
      <c r="G87" s="7" t="s">
        <v>119</v>
      </c>
      <c r="H87" s="7" t="s">
        <v>120</v>
      </c>
      <c r="I87" s="32" t="s">
        <v>164</v>
      </c>
      <c r="J87" s="62" t="s">
        <v>172</v>
      </c>
      <c r="K87" s="63" t="s">
        <v>171</v>
      </c>
      <c r="L87" s="61"/>
      <c r="M87" s="65" t="s">
        <v>169</v>
      </c>
      <c r="N87" s="65"/>
      <c r="O87" s="60"/>
    </row>
    <row r="88" spans="1:15">
      <c r="A88" s="13" t="s">
        <v>5</v>
      </c>
      <c r="B88" s="7"/>
      <c r="C88" s="7" t="s">
        <v>151</v>
      </c>
      <c r="D88" s="32" t="s">
        <v>104</v>
      </c>
      <c r="E88" s="7"/>
      <c r="F88" s="7"/>
      <c r="G88" s="7" t="s">
        <v>128</v>
      </c>
      <c r="H88" s="7" t="s">
        <v>129</v>
      </c>
      <c r="I88" s="7" t="s">
        <v>392</v>
      </c>
      <c r="J88" s="7" t="s">
        <v>166</v>
      </c>
      <c r="K88" s="64" t="s">
        <v>165</v>
      </c>
      <c r="L88" s="64" t="s">
        <v>173</v>
      </c>
      <c r="M88" s="7" t="s">
        <v>165</v>
      </c>
      <c r="N88" s="7" t="s">
        <v>8</v>
      </c>
      <c r="O88" s="7" t="s">
        <v>7</v>
      </c>
    </row>
    <row r="89" spans="1:15" ht="13.8" thickBot="1">
      <c r="A89" s="12"/>
      <c r="B89" s="6"/>
      <c r="C89" s="6"/>
      <c r="D89" s="6"/>
      <c r="E89" s="27"/>
      <c r="F89" s="27"/>
      <c r="G89" s="27"/>
      <c r="H89" s="27"/>
      <c r="I89" s="27"/>
      <c r="J89" s="27"/>
      <c r="K89" s="27"/>
      <c r="L89" s="27"/>
      <c r="M89" s="27"/>
      <c r="N89" s="6"/>
      <c r="O89" s="6"/>
    </row>
    <row r="90" spans="1:15" ht="13.8" thickTop="1">
      <c r="A90" s="14">
        <v>2025</v>
      </c>
      <c r="B90" s="7"/>
      <c r="C90" s="5"/>
      <c r="D90" s="5"/>
      <c r="E90" s="28"/>
      <c r="F90" s="28"/>
      <c r="G90" s="28"/>
      <c r="H90" s="28"/>
      <c r="I90" s="28"/>
      <c r="J90" s="28"/>
      <c r="K90" s="28"/>
      <c r="L90" s="28"/>
      <c r="M90" s="28"/>
      <c r="N90" s="5"/>
      <c r="O90" s="5"/>
    </row>
    <row r="91" spans="1:15">
      <c r="A91" s="32"/>
      <c r="B91" s="7"/>
      <c r="C91" s="5"/>
      <c r="D91" s="20" t="s">
        <v>237</v>
      </c>
      <c r="E91" s="100">
        <f>'D97-D98'!E77</f>
        <v>422756.47</v>
      </c>
      <c r="F91" s="100">
        <f>'D97-D98'!F77</f>
        <v>6500</v>
      </c>
      <c r="G91" s="100">
        <f>'D97-D98'!G77</f>
        <v>15147.5</v>
      </c>
      <c r="H91" s="100">
        <f>'D97-D98'!H77</f>
        <v>30219.279999999999</v>
      </c>
      <c r="I91" s="100">
        <f>'D97-D98'!I77</f>
        <v>920</v>
      </c>
      <c r="J91" s="100">
        <f>'D97-D98'!J77</f>
        <v>58924.69</v>
      </c>
      <c r="K91" s="28"/>
      <c r="L91" s="28"/>
      <c r="M91" s="28"/>
      <c r="N91" s="100">
        <f>'D97-D98'!N77</f>
        <v>312885</v>
      </c>
      <c r="O91" s="100">
        <f>'D97-D98'!O77</f>
        <v>0</v>
      </c>
    </row>
    <row r="92" spans="1:15">
      <c r="A92" s="158"/>
      <c r="B92" s="20"/>
      <c r="C92" s="29"/>
      <c r="D92" s="20"/>
      <c r="E92" s="72"/>
      <c r="F92" s="72"/>
      <c r="G92" s="72"/>
      <c r="H92" s="72"/>
      <c r="I92" s="72"/>
      <c r="J92" s="72"/>
      <c r="K92" s="29"/>
      <c r="L92" s="74"/>
      <c r="M92" s="29"/>
      <c r="N92" s="15"/>
      <c r="O92" s="15"/>
    </row>
    <row r="93" spans="1:15">
      <c r="A93" s="19"/>
      <c r="B93" s="20"/>
      <c r="C93" s="29"/>
      <c r="D93" s="20"/>
      <c r="E93" s="72"/>
      <c r="F93" s="72"/>
      <c r="G93" s="72"/>
      <c r="H93" s="72"/>
      <c r="I93" s="72"/>
      <c r="J93" s="72"/>
      <c r="K93" s="29"/>
      <c r="L93" s="74"/>
      <c r="M93" s="29"/>
      <c r="N93" s="15"/>
      <c r="O93" s="15"/>
    </row>
    <row r="94" spans="1:15">
      <c r="B94" s="19"/>
      <c r="C94" s="29"/>
      <c r="D94" s="20"/>
      <c r="E94" s="72"/>
      <c r="F94" s="72"/>
      <c r="G94" s="72"/>
      <c r="H94" s="72"/>
      <c r="I94" s="72"/>
      <c r="J94" s="72"/>
      <c r="K94" s="29"/>
      <c r="L94" s="74"/>
      <c r="M94" s="29"/>
      <c r="N94" s="15"/>
      <c r="O94" s="15"/>
    </row>
    <row r="95" spans="1:15">
      <c r="A95" s="19"/>
      <c r="B95" s="20"/>
      <c r="C95" s="29"/>
      <c r="D95" s="20"/>
      <c r="E95" s="72"/>
      <c r="F95" s="72"/>
      <c r="G95" s="72"/>
      <c r="H95" s="72"/>
      <c r="I95" s="72"/>
      <c r="J95" s="72"/>
      <c r="K95" s="29"/>
      <c r="L95" s="74"/>
      <c r="M95" s="29"/>
      <c r="N95" s="15"/>
      <c r="O95" s="15"/>
    </row>
    <row r="96" spans="1:15">
      <c r="A96" s="19"/>
      <c r="B96" s="20"/>
      <c r="C96" s="29"/>
      <c r="D96" s="20"/>
      <c r="E96" s="72"/>
      <c r="F96" s="72"/>
      <c r="G96" s="72"/>
      <c r="H96" s="72"/>
      <c r="I96" s="72"/>
      <c r="J96" s="72"/>
      <c r="K96" s="29"/>
      <c r="L96" s="74"/>
      <c r="M96" s="29"/>
      <c r="N96" s="15"/>
      <c r="O96" s="15"/>
    </row>
    <row r="97" spans="1:15">
      <c r="A97" s="19"/>
      <c r="B97" s="20"/>
      <c r="C97" s="29"/>
      <c r="D97" s="20"/>
      <c r="E97" s="72"/>
      <c r="F97" s="72"/>
      <c r="G97" s="72"/>
      <c r="H97" s="72"/>
      <c r="I97" s="72"/>
      <c r="J97" s="72"/>
      <c r="K97" s="29"/>
      <c r="L97" s="74"/>
      <c r="M97" s="29"/>
      <c r="N97" s="15"/>
      <c r="O97" s="15"/>
    </row>
    <row r="98" spans="1:15">
      <c r="A98" s="19"/>
      <c r="B98" s="20"/>
      <c r="C98" s="29"/>
      <c r="D98" s="20"/>
      <c r="E98" s="72"/>
      <c r="F98" s="72"/>
      <c r="G98" s="72"/>
      <c r="H98" s="72"/>
      <c r="I98" s="72"/>
      <c r="J98" s="72"/>
      <c r="K98" s="29"/>
      <c r="L98" s="74"/>
      <c r="M98" s="29"/>
      <c r="N98" s="15"/>
      <c r="O98" s="15"/>
    </row>
    <row r="99" spans="1:15">
      <c r="A99" s="19"/>
      <c r="B99" s="20"/>
      <c r="C99" s="29"/>
      <c r="D99" s="20"/>
      <c r="E99" s="72"/>
      <c r="F99" s="72"/>
      <c r="G99" s="72"/>
      <c r="H99" s="72"/>
      <c r="I99" s="72"/>
      <c r="J99" s="72"/>
      <c r="K99" s="29"/>
      <c r="L99" s="74"/>
      <c r="M99" s="29"/>
      <c r="N99" s="15"/>
      <c r="O99" s="15"/>
    </row>
    <row r="100" spans="1:15">
      <c r="A100" s="19"/>
      <c r="B100" s="20"/>
      <c r="C100" s="29"/>
      <c r="D100" s="20"/>
      <c r="E100" s="72"/>
      <c r="F100" s="72"/>
      <c r="G100" s="72"/>
      <c r="H100" s="72"/>
      <c r="I100" s="72"/>
      <c r="J100" s="72"/>
      <c r="K100" s="29"/>
      <c r="L100" s="74"/>
      <c r="M100" s="29"/>
      <c r="N100" s="15"/>
      <c r="O100" s="15"/>
    </row>
    <row r="101" spans="1:15">
      <c r="A101" s="19"/>
      <c r="B101" s="20"/>
      <c r="C101" s="29"/>
      <c r="D101" s="20"/>
      <c r="E101" s="72"/>
      <c r="F101" s="72"/>
      <c r="G101" s="72"/>
      <c r="H101" s="72"/>
      <c r="I101" s="72"/>
      <c r="J101" s="72"/>
      <c r="K101" s="29"/>
      <c r="L101" s="74"/>
      <c r="M101" s="29"/>
      <c r="N101" s="15"/>
      <c r="O101" s="15"/>
    </row>
    <row r="102" spans="1:15">
      <c r="A102" s="19"/>
      <c r="B102" s="20"/>
      <c r="C102" s="29"/>
      <c r="D102" s="20"/>
      <c r="E102" s="72"/>
      <c r="F102" s="72"/>
      <c r="G102" s="72"/>
      <c r="H102" s="72"/>
      <c r="I102" s="72"/>
      <c r="J102" s="72"/>
      <c r="K102" s="29"/>
      <c r="L102" s="74"/>
      <c r="M102" s="29"/>
      <c r="N102" s="15"/>
      <c r="O102" s="15"/>
    </row>
    <row r="103" spans="1:15">
      <c r="A103" s="19"/>
      <c r="B103" s="20"/>
      <c r="C103" s="29"/>
      <c r="D103" s="20"/>
      <c r="E103" s="72"/>
      <c r="F103" s="72"/>
      <c r="G103" s="72"/>
      <c r="H103" s="72"/>
      <c r="I103" s="72"/>
      <c r="J103" s="72"/>
      <c r="K103" s="29"/>
      <c r="L103" s="74"/>
      <c r="M103" s="29"/>
      <c r="N103" s="15"/>
      <c r="O103" s="15"/>
    </row>
    <row r="104" spans="1:15">
      <c r="A104" s="19"/>
      <c r="B104" s="20"/>
      <c r="C104" s="29"/>
      <c r="D104" s="20"/>
      <c r="E104" s="72"/>
      <c r="F104" s="72"/>
      <c r="G104" s="72"/>
      <c r="H104" s="72"/>
      <c r="I104" s="72"/>
      <c r="J104" s="72"/>
      <c r="K104" s="29"/>
      <c r="L104" s="74"/>
      <c r="M104" s="29"/>
      <c r="N104" s="15"/>
      <c r="O104" s="15"/>
    </row>
    <row r="105" spans="1:15">
      <c r="A105" s="19"/>
      <c r="B105" s="20"/>
      <c r="C105" s="29"/>
      <c r="D105" s="20"/>
      <c r="E105" s="72"/>
      <c r="F105" s="72"/>
      <c r="G105" s="72"/>
      <c r="H105" s="72"/>
      <c r="I105" s="72"/>
      <c r="J105" s="72"/>
      <c r="K105" s="29"/>
      <c r="L105" s="74"/>
      <c r="M105" s="29"/>
      <c r="N105" s="15"/>
      <c r="O105" s="15"/>
    </row>
    <row r="106" spans="1:15">
      <c r="A106" s="19"/>
      <c r="B106" s="20"/>
      <c r="C106" s="29"/>
      <c r="D106" s="20"/>
      <c r="E106" s="72"/>
      <c r="F106" s="72"/>
      <c r="G106" s="72"/>
      <c r="H106" s="72"/>
      <c r="I106" s="72"/>
      <c r="J106" s="72"/>
      <c r="K106" s="29"/>
      <c r="L106" s="74"/>
      <c r="M106" s="29"/>
      <c r="N106" s="15"/>
      <c r="O106" s="15"/>
    </row>
    <row r="107" spans="1:15">
      <c r="A107" s="19"/>
      <c r="B107" s="20"/>
      <c r="C107" s="29"/>
      <c r="D107" s="20"/>
      <c r="E107" s="72"/>
      <c r="F107" s="72"/>
      <c r="G107" s="72"/>
      <c r="H107" s="72"/>
      <c r="I107" s="72"/>
      <c r="J107" s="72"/>
      <c r="K107" s="29"/>
      <c r="L107" s="74"/>
      <c r="M107" s="29"/>
      <c r="N107" s="15"/>
      <c r="O107" s="15"/>
    </row>
    <row r="108" spans="1:15">
      <c r="A108" s="19"/>
      <c r="B108" s="20"/>
      <c r="C108" s="29"/>
      <c r="D108" s="20"/>
      <c r="E108" s="72"/>
      <c r="F108" s="72"/>
      <c r="G108" s="72"/>
      <c r="H108" s="72"/>
      <c r="I108" s="72"/>
      <c r="J108" s="72"/>
      <c r="K108" s="29"/>
      <c r="L108" s="74"/>
      <c r="M108" s="29"/>
      <c r="N108" s="15"/>
      <c r="O108" s="15"/>
    </row>
    <row r="109" spans="1:15">
      <c r="A109" s="19"/>
      <c r="B109" s="20"/>
      <c r="C109" s="29"/>
      <c r="D109" s="20"/>
      <c r="E109" s="72"/>
      <c r="F109" s="72"/>
      <c r="G109" s="72"/>
      <c r="H109" s="72"/>
      <c r="I109" s="72"/>
      <c r="J109" s="72"/>
      <c r="K109" s="29"/>
      <c r="L109" s="74"/>
      <c r="M109" s="29"/>
      <c r="N109" s="15"/>
      <c r="O109" s="15"/>
    </row>
    <row r="110" spans="1:15">
      <c r="A110" s="19"/>
      <c r="B110" s="20"/>
      <c r="C110" s="29"/>
      <c r="D110" s="20"/>
      <c r="E110" s="72"/>
      <c r="F110" s="72"/>
      <c r="G110" s="72"/>
      <c r="H110" s="72"/>
      <c r="I110" s="72"/>
      <c r="J110" s="72"/>
      <c r="K110" s="29"/>
      <c r="L110" s="74"/>
      <c r="M110" s="29"/>
      <c r="N110" s="15"/>
      <c r="O110" s="15"/>
    </row>
    <row r="111" spans="1:15">
      <c r="A111" s="19"/>
      <c r="B111" s="20"/>
      <c r="C111" s="29"/>
      <c r="D111" s="20"/>
      <c r="E111" s="72"/>
      <c r="F111" s="72"/>
      <c r="G111" s="72"/>
      <c r="H111" s="72"/>
      <c r="I111" s="72"/>
      <c r="J111" s="72"/>
      <c r="K111" s="29"/>
      <c r="L111" s="74"/>
      <c r="M111" s="29"/>
      <c r="N111" s="15"/>
      <c r="O111" s="15"/>
    </row>
    <row r="112" spans="1:15">
      <c r="A112" s="19"/>
      <c r="B112" s="20"/>
      <c r="C112" s="29"/>
      <c r="D112" s="20"/>
      <c r="E112" s="72"/>
      <c r="F112" s="72"/>
      <c r="G112" s="72"/>
      <c r="H112" s="72"/>
      <c r="I112" s="72"/>
      <c r="J112" s="72"/>
      <c r="K112" s="29"/>
      <c r="L112" s="74"/>
      <c r="M112" s="29"/>
      <c r="N112" s="15"/>
      <c r="O112" s="15"/>
    </row>
    <row r="113" spans="1:15">
      <c r="A113" s="19"/>
      <c r="B113" s="20"/>
      <c r="C113" s="29"/>
      <c r="D113" s="20"/>
      <c r="E113" s="72"/>
      <c r="F113" s="72"/>
      <c r="G113" s="72"/>
      <c r="H113" s="72"/>
      <c r="I113" s="72"/>
      <c r="J113" s="72"/>
      <c r="K113" s="29"/>
      <c r="L113" s="74"/>
      <c r="M113" s="29"/>
      <c r="N113" s="15"/>
      <c r="O113" s="15"/>
    </row>
    <row r="114" spans="1:15">
      <c r="A114" s="19"/>
      <c r="B114" s="20"/>
      <c r="C114" s="29"/>
      <c r="D114" s="20"/>
      <c r="E114" s="72"/>
      <c r="F114" s="72"/>
      <c r="G114" s="72"/>
      <c r="H114" s="72"/>
      <c r="I114" s="72"/>
      <c r="J114" s="72"/>
      <c r="K114" s="29"/>
      <c r="L114" s="74"/>
      <c r="M114" s="29"/>
      <c r="N114" s="15"/>
      <c r="O114" s="15"/>
    </row>
    <row r="115" spans="1:15">
      <c r="A115" s="19"/>
      <c r="B115" s="20"/>
      <c r="C115" s="29"/>
      <c r="D115" s="20"/>
      <c r="E115" s="72"/>
      <c r="F115" s="72"/>
      <c r="G115" s="72"/>
      <c r="H115" s="72"/>
      <c r="I115" s="72"/>
      <c r="J115" s="72"/>
      <c r="K115" s="29"/>
      <c r="L115" s="74"/>
      <c r="M115" s="29"/>
      <c r="N115" s="15"/>
      <c r="O115" s="15"/>
    </row>
    <row r="116" spans="1:15">
      <c r="A116" s="19"/>
      <c r="B116" s="20"/>
      <c r="C116" s="29"/>
      <c r="D116" s="20"/>
      <c r="E116" s="72"/>
      <c r="F116" s="72"/>
      <c r="G116" s="72"/>
      <c r="H116" s="72"/>
      <c r="I116" s="72"/>
      <c r="J116" s="72"/>
      <c r="K116" s="29"/>
      <c r="L116" s="74"/>
      <c r="M116" s="29"/>
      <c r="N116" s="15"/>
      <c r="O116" s="15"/>
    </row>
    <row r="117" spans="1:15">
      <c r="A117" s="19"/>
      <c r="B117" s="20"/>
      <c r="C117" s="29"/>
      <c r="D117" s="20"/>
      <c r="E117" s="72"/>
      <c r="F117" s="72"/>
      <c r="G117" s="72"/>
      <c r="H117" s="72"/>
      <c r="I117" s="72"/>
      <c r="J117" s="72"/>
      <c r="K117" s="29"/>
      <c r="L117" s="74"/>
      <c r="M117" s="29"/>
      <c r="N117" s="15"/>
      <c r="O117" s="15"/>
    </row>
    <row r="118" spans="1:15">
      <c r="A118" s="19"/>
      <c r="B118" s="20"/>
      <c r="C118" s="29"/>
      <c r="D118" s="20"/>
      <c r="E118" s="72"/>
      <c r="F118" s="72"/>
      <c r="G118" s="72"/>
      <c r="H118" s="72"/>
      <c r="I118" s="72"/>
      <c r="J118" s="72"/>
      <c r="K118" s="29"/>
      <c r="L118" s="74"/>
      <c r="M118" s="29"/>
      <c r="N118" s="15"/>
      <c r="O118" s="15"/>
    </row>
    <row r="119" spans="1:15" ht="13.8" thickBot="1">
      <c r="A119" s="19"/>
      <c r="B119" s="20"/>
      <c r="C119" s="29"/>
      <c r="D119" s="20"/>
      <c r="E119" s="95">
        <f t="shared" ref="E119:J119" si="2">SUM(E91:E118)</f>
        <v>422756.47</v>
      </c>
      <c r="F119" s="101">
        <f t="shared" si="2"/>
        <v>6500</v>
      </c>
      <c r="G119" s="95">
        <f t="shared" si="2"/>
        <v>15147.5</v>
      </c>
      <c r="H119" s="95">
        <f t="shared" si="2"/>
        <v>30219.279999999999</v>
      </c>
      <c r="I119" s="95">
        <f t="shared" si="2"/>
        <v>920</v>
      </c>
      <c r="J119" s="95">
        <f t="shared" si="2"/>
        <v>58924.69</v>
      </c>
      <c r="K119" s="29"/>
      <c r="L119" s="74"/>
      <c r="M119" s="29"/>
      <c r="N119" s="95">
        <f>SUM(N91:N118)</f>
        <v>312885</v>
      </c>
      <c r="O119" s="95">
        <f>SUM(O91:O118)</f>
        <v>0</v>
      </c>
    </row>
    <row r="120" spans="1:15" ht="13.8" thickTop="1">
      <c r="A120" s="19"/>
      <c r="B120" s="20"/>
      <c r="C120" s="29"/>
      <c r="D120" s="20"/>
      <c r="E120" s="72"/>
      <c r="F120" s="102"/>
      <c r="G120" s="72"/>
      <c r="H120" s="72"/>
      <c r="I120" s="72"/>
      <c r="J120" s="72"/>
      <c r="K120" s="29"/>
      <c r="L120" s="74"/>
      <c r="M120" s="29"/>
      <c r="N120" s="72"/>
      <c r="O120" s="72"/>
    </row>
    <row r="121" spans="1:15">
      <c r="A121" s="21"/>
      <c r="B121" s="22"/>
      <c r="C121" s="30"/>
      <c r="D121" s="22"/>
      <c r="E121" s="153">
        <v>1050</v>
      </c>
      <c r="F121" s="153">
        <v>5150</v>
      </c>
      <c r="G121" s="153">
        <v>2075</v>
      </c>
      <c r="H121" s="153">
        <v>2085</v>
      </c>
      <c r="I121" s="153">
        <v>5160</v>
      </c>
      <c r="J121" s="153">
        <v>2050</v>
      </c>
      <c r="K121" s="30"/>
      <c r="L121" s="75"/>
      <c r="M121" s="30"/>
      <c r="N121" s="153" t="s">
        <v>236</v>
      </c>
      <c r="O121" s="153" t="s">
        <v>236</v>
      </c>
    </row>
  </sheetData>
  <phoneticPr fontId="2" type="noConversion"/>
  <pageMargins left="0.78740157480314965" right="0.78740157480314965" top="0.78740157480314965" bottom="0.78740157480314965" header="0.31496062992125984" footer="0.51181102362204722"/>
  <pageSetup paperSize="5" scale="97" orientation="landscape" r:id="rId1"/>
  <headerFooter alignWithMargins="0"/>
  <rowBreaks count="1" manualBreakCount="1">
    <brk id="39" max="1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89"/>
  <sheetViews>
    <sheetView zoomScale="130" zoomScaleNormal="130" zoomScaleSheetLayoutView="110" workbookViewId="0">
      <pane ySplit="7" topLeftCell="A34" activePane="bottomLeft" state="frozenSplit"/>
      <selection pane="bottomLeft" activeCell="D2" sqref="D2"/>
    </sheetView>
  </sheetViews>
  <sheetFormatPr baseColWidth="10" defaultRowHeight="13.2"/>
  <cols>
    <col min="1" max="1" width="5.6640625" style="4" customWidth="1"/>
    <col min="2" max="2" width="31.6640625" customWidth="1"/>
    <col min="3" max="5" width="12.6640625" customWidth="1"/>
    <col min="6" max="7" width="3.6640625" customWidth="1"/>
    <col min="8" max="8" width="12.6640625" customWidth="1"/>
    <col min="9" max="12" width="14.6640625" customWidth="1"/>
  </cols>
  <sheetData>
    <row r="1" spans="1:12">
      <c r="A1" s="68" t="s">
        <v>1</v>
      </c>
      <c r="C1" s="4"/>
      <c r="D1" s="4"/>
      <c r="E1" s="4"/>
      <c r="H1" s="4"/>
      <c r="I1" s="4"/>
      <c r="J1" s="4"/>
      <c r="K1" s="4"/>
      <c r="L1" s="4"/>
    </row>
    <row r="2" spans="1:12">
      <c r="A2" s="68" t="s">
        <v>382</v>
      </c>
      <c r="C2" s="4"/>
      <c r="D2" s="251" t="s">
        <v>426</v>
      </c>
      <c r="E2" s="4"/>
      <c r="H2" s="4"/>
      <c r="I2" s="4"/>
      <c r="J2" s="4"/>
      <c r="K2" s="4"/>
      <c r="L2" s="4"/>
    </row>
    <row r="3" spans="1:12">
      <c r="A3" s="68" t="s">
        <v>175</v>
      </c>
      <c r="C3" s="4"/>
      <c r="D3" s="4"/>
      <c r="E3" s="4"/>
      <c r="H3" s="4"/>
      <c r="I3" s="4"/>
      <c r="J3" s="4"/>
      <c r="K3" s="4"/>
      <c r="L3" s="36" t="s">
        <v>176</v>
      </c>
    </row>
    <row r="4" spans="1:12" ht="13.8" thickBot="1">
      <c r="A4" s="26"/>
      <c r="B4" s="3"/>
      <c r="C4" s="26"/>
      <c r="D4" s="26"/>
      <c r="E4" s="26"/>
      <c r="F4" s="3"/>
      <c r="G4" s="3"/>
      <c r="H4" s="26"/>
      <c r="I4" s="26"/>
      <c r="J4" s="26"/>
      <c r="K4" s="26"/>
      <c r="L4" s="26"/>
    </row>
    <row r="5" spans="1:12" ht="5.0999999999999996" customHeight="1" thickTop="1">
      <c r="A5" s="13"/>
      <c r="B5" s="14"/>
      <c r="C5" s="38"/>
      <c r="D5" s="9"/>
      <c r="E5" s="38"/>
      <c r="H5" s="9"/>
      <c r="I5" s="38"/>
      <c r="J5" s="9"/>
      <c r="K5" s="38"/>
      <c r="L5" s="9"/>
    </row>
    <row r="6" spans="1:12">
      <c r="A6" s="32"/>
      <c r="B6" s="7"/>
      <c r="C6" s="246" t="s">
        <v>411</v>
      </c>
      <c r="D6" s="247"/>
      <c r="E6" s="246" t="s">
        <v>412</v>
      </c>
      <c r="F6" s="248"/>
      <c r="G6" s="248"/>
      <c r="H6" s="247"/>
      <c r="I6" s="246" t="s">
        <v>254</v>
      </c>
      <c r="J6" s="247"/>
      <c r="K6" s="246" t="s">
        <v>260</v>
      </c>
      <c r="L6" s="247"/>
    </row>
    <row r="7" spans="1:12">
      <c r="A7" s="32" t="s">
        <v>126</v>
      </c>
      <c r="B7" s="32" t="s">
        <v>173</v>
      </c>
      <c r="C7" s="64" t="s">
        <v>8</v>
      </c>
      <c r="D7" s="7" t="s">
        <v>7</v>
      </c>
      <c r="E7" s="66" t="s">
        <v>8</v>
      </c>
      <c r="F7" s="249" t="s">
        <v>413</v>
      </c>
      <c r="G7" s="250"/>
      <c r="H7" s="7" t="s">
        <v>7</v>
      </c>
      <c r="I7" s="7" t="s">
        <v>8</v>
      </c>
      <c r="J7" s="7" t="s">
        <v>7</v>
      </c>
      <c r="K7" s="7" t="s">
        <v>8</v>
      </c>
      <c r="L7" s="7" t="s">
        <v>7</v>
      </c>
    </row>
    <row r="8" spans="1:12" ht="5.0999999999999996" customHeight="1" thickBot="1">
      <c r="A8" s="69"/>
      <c r="B8" s="6"/>
      <c r="C8" s="27"/>
      <c r="D8" s="27"/>
      <c r="E8" s="27"/>
      <c r="F8" s="12"/>
      <c r="G8" s="6"/>
      <c r="H8" s="27"/>
      <c r="I8" s="27"/>
      <c r="J8" s="27"/>
      <c r="K8" s="27"/>
      <c r="L8" s="27"/>
    </row>
    <row r="9" spans="1:12" ht="13.8" thickTop="1">
      <c r="A9" s="14"/>
      <c r="B9" s="5"/>
      <c r="C9" s="28"/>
      <c r="D9" s="28"/>
      <c r="E9" s="28"/>
      <c r="G9" s="5"/>
      <c r="H9" s="28"/>
      <c r="I9" s="28"/>
      <c r="J9" s="28"/>
      <c r="K9" s="28"/>
      <c r="L9" s="28"/>
    </row>
    <row r="10" spans="1:12">
      <c r="A10" s="33">
        <v>1010</v>
      </c>
      <c r="B10" s="44" t="s">
        <v>26</v>
      </c>
      <c r="C10" s="100"/>
      <c r="D10" s="100"/>
      <c r="E10" s="72"/>
      <c r="F10" s="109"/>
      <c r="G10" s="20"/>
      <c r="H10" s="72"/>
      <c r="I10" s="29"/>
      <c r="J10" s="29"/>
      <c r="K10" s="100"/>
      <c r="L10" s="72"/>
    </row>
    <row r="11" spans="1:12">
      <c r="A11" s="33">
        <v>1015</v>
      </c>
      <c r="B11" s="44" t="s">
        <v>177</v>
      </c>
      <c r="C11" s="100"/>
      <c r="D11" s="29"/>
      <c r="E11" s="72"/>
      <c r="F11" s="109"/>
      <c r="G11" s="20"/>
      <c r="H11" s="72"/>
      <c r="I11" s="29"/>
      <c r="J11" s="29"/>
      <c r="K11" s="100"/>
      <c r="L11" s="72"/>
    </row>
    <row r="12" spans="1:12">
      <c r="A12" s="33">
        <v>1020</v>
      </c>
      <c r="B12" s="44" t="s">
        <v>28</v>
      </c>
      <c r="C12" s="100"/>
      <c r="D12" s="29"/>
      <c r="E12" s="72"/>
      <c r="F12" s="109"/>
      <c r="G12" s="20"/>
      <c r="H12" s="72"/>
      <c r="I12" s="29"/>
      <c r="J12" s="29"/>
      <c r="K12" s="100"/>
      <c r="L12" s="72"/>
    </row>
    <row r="13" spans="1:12">
      <c r="A13" s="33">
        <v>1050</v>
      </c>
      <c r="B13" s="44" t="s">
        <v>29</v>
      </c>
      <c r="C13" s="100"/>
      <c r="D13" s="29"/>
      <c r="E13" s="72"/>
      <c r="F13" s="109"/>
      <c r="G13" s="20"/>
      <c r="H13" s="72"/>
      <c r="I13" s="29"/>
      <c r="J13" s="29"/>
      <c r="K13" s="100"/>
      <c r="L13" s="72"/>
    </row>
    <row r="14" spans="1:12">
      <c r="A14" s="33">
        <v>1060</v>
      </c>
      <c r="B14" s="44" t="s">
        <v>30</v>
      </c>
      <c r="C14" s="100"/>
      <c r="D14" s="29"/>
      <c r="E14" s="72"/>
      <c r="F14" s="109"/>
      <c r="G14" s="20"/>
      <c r="H14" s="72"/>
      <c r="I14" s="29"/>
      <c r="J14" s="29"/>
      <c r="K14" s="100"/>
      <c r="L14" s="72"/>
    </row>
    <row r="15" spans="1:12">
      <c r="A15" s="33">
        <v>1070</v>
      </c>
      <c r="B15" s="44" t="s">
        <v>31</v>
      </c>
      <c r="C15" s="100"/>
      <c r="D15" s="29"/>
      <c r="E15" s="72"/>
      <c r="F15" s="109"/>
      <c r="G15" s="20"/>
      <c r="H15" s="72"/>
      <c r="I15" s="29"/>
      <c r="J15" s="29"/>
      <c r="K15" s="100"/>
      <c r="L15" s="72"/>
    </row>
    <row r="16" spans="1:12">
      <c r="A16" s="33">
        <v>1080</v>
      </c>
      <c r="B16" s="44" t="s">
        <v>34</v>
      </c>
      <c r="C16" s="100"/>
      <c r="D16" s="29"/>
      <c r="E16" s="72"/>
      <c r="F16" s="109"/>
      <c r="G16" s="20"/>
      <c r="H16" s="72"/>
      <c r="I16" s="29"/>
      <c r="J16" s="29"/>
      <c r="K16" s="100"/>
      <c r="L16" s="72"/>
    </row>
    <row r="17" spans="1:12">
      <c r="A17" s="33">
        <v>1085</v>
      </c>
      <c r="B17" s="44" t="s">
        <v>36</v>
      </c>
      <c r="C17" s="100"/>
      <c r="D17" s="29"/>
      <c r="E17" s="72"/>
      <c r="F17" s="109"/>
      <c r="G17" s="20"/>
      <c r="H17" s="72"/>
      <c r="I17" s="29"/>
      <c r="J17" s="29"/>
      <c r="K17" s="100"/>
      <c r="L17" s="72"/>
    </row>
    <row r="18" spans="1:12">
      <c r="A18" s="33">
        <v>1090</v>
      </c>
      <c r="B18" s="44" t="s">
        <v>37</v>
      </c>
      <c r="C18" s="100"/>
      <c r="D18" s="29"/>
      <c r="E18" s="72"/>
      <c r="F18" s="109"/>
      <c r="G18" s="20"/>
      <c r="H18" s="72"/>
      <c r="I18" s="29"/>
      <c r="J18" s="29"/>
      <c r="K18" s="100"/>
      <c r="L18" s="72"/>
    </row>
    <row r="19" spans="1:12">
      <c r="A19" s="33">
        <v>1095</v>
      </c>
      <c r="B19" s="44" t="s">
        <v>38</v>
      </c>
      <c r="C19" s="100"/>
      <c r="D19" s="29"/>
      <c r="E19" s="72"/>
      <c r="F19" s="109"/>
      <c r="G19" s="20"/>
      <c r="H19" s="72"/>
      <c r="I19" s="29"/>
      <c r="J19" s="29"/>
      <c r="K19" s="100"/>
      <c r="L19" s="72"/>
    </row>
    <row r="20" spans="1:12">
      <c r="A20" s="33">
        <v>1205</v>
      </c>
      <c r="B20" s="44" t="s">
        <v>39</v>
      </c>
      <c r="C20" s="100"/>
      <c r="D20" s="29"/>
      <c r="E20" s="72"/>
      <c r="F20" s="109"/>
      <c r="G20" s="20"/>
      <c r="H20" s="72"/>
      <c r="I20" s="29"/>
      <c r="J20" s="29"/>
      <c r="K20" s="100"/>
      <c r="L20" s="72"/>
    </row>
    <row r="21" spans="1:12">
      <c r="A21" s="33">
        <v>1210</v>
      </c>
      <c r="B21" s="44" t="s">
        <v>42</v>
      </c>
      <c r="C21" s="100"/>
      <c r="D21" s="29"/>
      <c r="E21" s="72"/>
      <c r="F21" s="109"/>
      <c r="G21" s="20"/>
      <c r="H21" s="72"/>
      <c r="I21" s="29"/>
      <c r="J21" s="29"/>
      <c r="K21" s="100"/>
      <c r="L21" s="72"/>
    </row>
    <row r="22" spans="1:12">
      <c r="A22" s="33">
        <v>1211</v>
      </c>
      <c r="B22" s="44" t="s">
        <v>43</v>
      </c>
      <c r="C22" s="29"/>
      <c r="D22" s="29"/>
      <c r="E22" s="72"/>
      <c r="F22" s="109"/>
      <c r="G22" s="20"/>
      <c r="H22" s="72"/>
      <c r="I22" s="29"/>
      <c r="J22" s="29"/>
      <c r="K22" s="29"/>
      <c r="L22" s="72"/>
    </row>
    <row r="23" spans="1:12">
      <c r="A23" s="33">
        <v>1220</v>
      </c>
      <c r="B23" s="44" t="s">
        <v>44</v>
      </c>
      <c r="C23" s="100"/>
      <c r="D23" s="29"/>
      <c r="E23" s="72"/>
      <c r="F23" s="109"/>
      <c r="G23" s="20"/>
      <c r="H23" s="72"/>
      <c r="I23" s="29"/>
      <c r="J23" s="29"/>
      <c r="K23" s="100"/>
      <c r="L23" s="72"/>
    </row>
    <row r="24" spans="1:12">
      <c r="A24" s="33">
        <v>1221</v>
      </c>
      <c r="B24" s="44" t="s">
        <v>47</v>
      </c>
      <c r="C24" s="29"/>
      <c r="D24" s="29"/>
      <c r="E24" s="72"/>
      <c r="F24" s="109"/>
      <c r="G24" s="20"/>
      <c r="H24" s="72"/>
      <c r="I24" s="29"/>
      <c r="J24" s="29"/>
      <c r="K24" s="29"/>
      <c r="L24" s="72"/>
    </row>
    <row r="25" spans="1:12">
      <c r="A25" s="33">
        <v>1230</v>
      </c>
      <c r="B25" s="44" t="s">
        <v>178</v>
      </c>
      <c r="C25" s="100"/>
      <c r="D25" s="29"/>
      <c r="E25" s="72"/>
      <c r="F25" s="109"/>
      <c r="G25" s="20"/>
      <c r="H25" s="72"/>
      <c r="I25" s="29"/>
      <c r="J25" s="29"/>
      <c r="K25" s="100"/>
      <c r="L25" s="72"/>
    </row>
    <row r="26" spans="1:12">
      <c r="A26" s="33">
        <v>1231</v>
      </c>
      <c r="B26" s="44" t="s">
        <v>49</v>
      </c>
      <c r="C26" s="29"/>
      <c r="D26" s="29"/>
      <c r="E26" s="72"/>
      <c r="F26" s="109"/>
      <c r="G26" s="20"/>
      <c r="H26" s="72"/>
      <c r="I26" s="29"/>
      <c r="J26" s="29"/>
      <c r="K26" s="29"/>
      <c r="L26" s="72"/>
    </row>
    <row r="27" spans="1:12">
      <c r="A27" s="33">
        <v>2010</v>
      </c>
      <c r="B27" s="44" t="s">
        <v>50</v>
      </c>
      <c r="C27" s="29"/>
      <c r="D27" s="100"/>
      <c r="E27" s="72"/>
      <c r="F27" s="109"/>
      <c r="G27" s="20"/>
      <c r="H27" s="72"/>
      <c r="I27" s="29"/>
      <c r="J27" s="29"/>
      <c r="K27" s="29"/>
      <c r="L27" s="72"/>
    </row>
    <row r="28" spans="1:12">
      <c r="A28" s="33">
        <v>2015</v>
      </c>
      <c r="B28" s="44" t="s">
        <v>51</v>
      </c>
      <c r="C28" s="29"/>
      <c r="D28" s="100"/>
      <c r="E28" s="72"/>
      <c r="F28" s="109"/>
      <c r="G28" s="20"/>
      <c r="H28" s="72"/>
      <c r="I28" s="29"/>
      <c r="J28" s="29"/>
      <c r="K28" s="29"/>
      <c r="L28" s="72"/>
    </row>
    <row r="29" spans="1:12">
      <c r="A29" s="33">
        <v>2050</v>
      </c>
      <c r="B29" s="44" t="s">
        <v>53</v>
      </c>
      <c r="C29" s="29"/>
      <c r="D29" s="100"/>
      <c r="E29" s="72"/>
      <c r="F29" s="109"/>
      <c r="G29" s="20"/>
      <c r="H29" s="72"/>
      <c r="I29" s="29"/>
      <c r="J29" s="29"/>
      <c r="K29" s="29"/>
      <c r="L29" s="72"/>
    </row>
    <row r="30" spans="1:12">
      <c r="A30" s="33">
        <v>2060</v>
      </c>
      <c r="B30" s="44" t="s">
        <v>54</v>
      </c>
      <c r="C30" s="29"/>
      <c r="D30" s="100"/>
      <c r="E30" s="72"/>
      <c r="F30" s="109"/>
      <c r="G30" s="20"/>
      <c r="H30" s="72"/>
      <c r="I30" s="29"/>
      <c r="J30" s="29"/>
      <c r="K30" s="29"/>
      <c r="L30" s="72"/>
    </row>
    <row r="31" spans="1:12">
      <c r="A31" s="33">
        <v>2070</v>
      </c>
      <c r="B31" s="44" t="s">
        <v>55</v>
      </c>
      <c r="C31" s="29"/>
      <c r="D31" s="100"/>
      <c r="E31" s="72"/>
      <c r="F31" s="109"/>
      <c r="G31" s="20"/>
      <c r="H31" s="72"/>
      <c r="I31" s="29"/>
      <c r="J31" s="29"/>
      <c r="K31" s="29"/>
      <c r="L31" s="72"/>
    </row>
    <row r="32" spans="1:12">
      <c r="A32" s="33">
        <v>2075</v>
      </c>
      <c r="B32" s="44" t="s">
        <v>179</v>
      </c>
      <c r="C32" s="100"/>
      <c r="D32" s="29"/>
      <c r="E32" s="72"/>
      <c r="F32" s="109"/>
      <c r="G32" s="20"/>
      <c r="H32" s="72"/>
      <c r="I32" s="29"/>
      <c r="J32" s="29"/>
      <c r="K32" s="100"/>
      <c r="L32" s="72"/>
    </row>
    <row r="33" spans="1:12">
      <c r="A33" s="33">
        <v>2080</v>
      </c>
      <c r="B33" s="44" t="s">
        <v>57</v>
      </c>
      <c r="C33" s="29"/>
      <c r="D33" s="100"/>
      <c r="E33" s="72"/>
      <c r="F33" s="109"/>
      <c r="G33" s="20"/>
      <c r="H33" s="72"/>
      <c r="I33" s="29"/>
      <c r="J33" s="29"/>
      <c r="K33" s="29"/>
      <c r="L33" s="72"/>
    </row>
    <row r="34" spans="1:12">
      <c r="A34" s="33">
        <v>2085</v>
      </c>
      <c r="B34" s="44" t="s">
        <v>180</v>
      </c>
      <c r="C34" s="100"/>
      <c r="D34" s="29"/>
      <c r="E34" s="72"/>
      <c r="F34" s="109"/>
      <c r="G34" s="20"/>
      <c r="H34" s="72"/>
      <c r="I34" s="29"/>
      <c r="J34" s="29"/>
      <c r="K34" s="100"/>
      <c r="L34" s="72"/>
    </row>
    <row r="35" spans="1:12">
      <c r="A35" s="33">
        <v>2090</v>
      </c>
      <c r="B35" s="44" t="s">
        <v>59</v>
      </c>
      <c r="C35" s="29"/>
      <c r="D35" s="100"/>
      <c r="E35" s="72"/>
      <c r="F35" s="109"/>
      <c r="G35" s="20"/>
      <c r="H35" s="72"/>
      <c r="I35" s="29"/>
      <c r="J35" s="29"/>
      <c r="K35" s="29"/>
      <c r="L35" s="72"/>
    </row>
    <row r="36" spans="1:12">
      <c r="A36" s="33">
        <v>2091</v>
      </c>
      <c r="B36" s="44" t="s">
        <v>60</v>
      </c>
      <c r="C36" s="29"/>
      <c r="D36" s="100"/>
      <c r="E36" s="72"/>
      <c r="F36" s="169"/>
      <c r="G36" s="20"/>
      <c r="H36" s="72"/>
      <c r="I36" s="29"/>
      <c r="J36" s="29"/>
      <c r="K36" s="29"/>
      <c r="L36" s="106"/>
    </row>
    <row r="37" spans="1:12">
      <c r="A37" s="33">
        <v>2092</v>
      </c>
      <c r="B37" s="44" t="s">
        <v>61</v>
      </c>
      <c r="C37" s="29"/>
      <c r="D37" s="100"/>
      <c r="E37" s="72"/>
      <c r="F37" s="178"/>
      <c r="G37" s="20"/>
      <c r="H37" s="72"/>
      <c r="I37" s="29"/>
      <c r="J37" s="29"/>
      <c r="K37" s="34"/>
      <c r="L37" s="106"/>
    </row>
    <row r="38" spans="1:12">
      <c r="A38" s="33">
        <v>2094</v>
      </c>
      <c r="B38" s="44" t="s">
        <v>353</v>
      </c>
      <c r="C38" s="29"/>
      <c r="D38" s="100"/>
      <c r="E38" s="72"/>
      <c r="F38" s="109"/>
      <c r="G38" s="20"/>
      <c r="H38" s="72"/>
      <c r="I38" s="29"/>
      <c r="J38" s="29"/>
      <c r="K38" s="29"/>
      <c r="L38" s="106"/>
    </row>
    <row r="39" spans="1:12">
      <c r="A39" s="33">
        <v>2095</v>
      </c>
      <c r="B39" s="44" t="s">
        <v>233</v>
      </c>
      <c r="C39" s="29"/>
      <c r="D39" s="100"/>
      <c r="E39" s="72"/>
      <c r="F39" s="109"/>
      <c r="G39" s="20"/>
      <c r="H39" s="72"/>
      <c r="I39" s="29"/>
      <c r="J39" s="29"/>
      <c r="K39" s="29"/>
      <c r="L39" s="106"/>
    </row>
    <row r="40" spans="1:12">
      <c r="A40" s="33">
        <v>2096</v>
      </c>
      <c r="B40" s="44" t="s">
        <v>63</v>
      </c>
      <c r="C40" s="29"/>
      <c r="D40" s="100"/>
      <c r="E40" s="72"/>
      <c r="F40" s="109"/>
      <c r="G40" s="20"/>
      <c r="H40" s="72"/>
      <c r="I40" s="29"/>
      <c r="J40" s="29"/>
      <c r="K40" s="29"/>
      <c r="L40" s="106"/>
    </row>
    <row r="41" spans="1:12">
      <c r="A41" s="33">
        <v>2097</v>
      </c>
      <c r="B41" s="44" t="s">
        <v>181</v>
      </c>
      <c r="C41" s="29"/>
      <c r="D41" s="100"/>
      <c r="E41" s="72"/>
      <c r="F41" s="109"/>
      <c r="G41" s="20"/>
      <c r="H41" s="72"/>
      <c r="I41" s="29"/>
      <c r="J41" s="29"/>
      <c r="K41" s="29"/>
      <c r="L41" s="106"/>
    </row>
    <row r="42" spans="1:12">
      <c r="A42" s="33">
        <v>2098</v>
      </c>
      <c r="B42" s="44" t="s">
        <v>373</v>
      </c>
      <c r="C42" s="29"/>
      <c r="D42" s="100"/>
      <c r="E42" s="72"/>
      <c r="F42" s="109"/>
      <c r="G42" s="20"/>
      <c r="H42" s="72"/>
      <c r="I42" s="29"/>
      <c r="J42" s="29"/>
      <c r="K42" s="29"/>
      <c r="L42" s="106"/>
    </row>
    <row r="43" spans="1:12">
      <c r="A43" s="33">
        <v>2100</v>
      </c>
      <c r="B43" s="44" t="s">
        <v>64</v>
      </c>
      <c r="C43" s="29"/>
      <c r="D43" s="100"/>
      <c r="E43" s="72"/>
      <c r="F43" s="109"/>
      <c r="G43" s="20"/>
      <c r="H43" s="72"/>
      <c r="I43" s="29"/>
      <c r="J43" s="29"/>
      <c r="K43" s="29"/>
      <c r="L43" s="106"/>
    </row>
    <row r="44" spans="1:12">
      <c r="A44" s="33">
        <v>2510</v>
      </c>
      <c r="B44" s="44" t="s">
        <v>66</v>
      </c>
      <c r="C44" s="29"/>
      <c r="D44" s="100"/>
      <c r="E44" s="72"/>
      <c r="F44" s="109"/>
      <c r="G44" s="20"/>
      <c r="H44" s="72"/>
      <c r="I44" s="29"/>
      <c r="J44" s="29"/>
      <c r="K44" s="29"/>
      <c r="L44" s="106"/>
    </row>
    <row r="45" spans="1:12">
      <c r="A45" s="33">
        <v>3500</v>
      </c>
      <c r="B45" s="44" t="s">
        <v>67</v>
      </c>
      <c r="C45" s="29"/>
      <c r="D45" s="100"/>
      <c r="E45" s="72"/>
      <c r="F45" s="109"/>
      <c r="G45" s="20"/>
      <c r="H45" s="72"/>
      <c r="I45" s="29"/>
      <c r="J45" s="29"/>
      <c r="K45" s="29"/>
      <c r="L45" s="106"/>
    </row>
    <row r="46" spans="1:12">
      <c r="A46" s="33">
        <v>3510</v>
      </c>
      <c r="B46" s="44" t="s">
        <v>69</v>
      </c>
      <c r="C46" s="29"/>
      <c r="D46" s="100"/>
      <c r="E46" s="72"/>
      <c r="F46" s="109"/>
      <c r="G46" s="20"/>
      <c r="H46" s="72"/>
      <c r="I46" s="29"/>
      <c r="J46" s="29"/>
      <c r="K46" s="29"/>
      <c r="L46" s="106"/>
    </row>
    <row r="47" spans="1:12">
      <c r="A47" s="33">
        <v>3520</v>
      </c>
      <c r="B47" s="44" t="s">
        <v>68</v>
      </c>
      <c r="C47" s="100"/>
      <c r="D47" s="29"/>
      <c r="E47" s="72"/>
      <c r="F47" s="109"/>
      <c r="G47" s="20"/>
      <c r="H47" s="72"/>
      <c r="I47" s="29"/>
      <c r="J47" s="29"/>
      <c r="K47" s="100"/>
      <c r="L47" s="29"/>
    </row>
    <row r="48" spans="1:12">
      <c r="A48" s="33">
        <v>4010</v>
      </c>
      <c r="B48" s="44" t="s">
        <v>70</v>
      </c>
      <c r="C48" s="29"/>
      <c r="D48" s="100"/>
      <c r="E48" s="72"/>
      <c r="F48" s="109"/>
      <c r="G48" s="20"/>
      <c r="H48" s="72"/>
      <c r="I48" s="29"/>
      <c r="J48" s="100"/>
      <c r="K48" s="29"/>
      <c r="L48" s="106"/>
    </row>
    <row r="49" spans="1:12">
      <c r="A49" s="33">
        <v>4015</v>
      </c>
      <c r="B49" s="44" t="s">
        <v>71</v>
      </c>
      <c r="C49" s="100"/>
      <c r="D49" s="29"/>
      <c r="E49" s="72"/>
      <c r="F49" s="109"/>
      <c r="G49" s="20"/>
      <c r="H49" s="72"/>
      <c r="I49" s="100"/>
      <c r="J49" s="29"/>
      <c r="K49" s="100"/>
      <c r="L49" s="29"/>
    </row>
    <row r="50" spans="1:12">
      <c r="A50" s="33">
        <v>4020</v>
      </c>
      <c r="B50" s="44" t="s">
        <v>72</v>
      </c>
      <c r="C50" s="100"/>
      <c r="D50" s="29"/>
      <c r="E50" s="72"/>
      <c r="F50" s="109"/>
      <c r="G50" s="20"/>
      <c r="H50" s="72"/>
      <c r="I50" s="100"/>
      <c r="J50" s="29"/>
      <c r="K50" s="100"/>
      <c r="L50" s="29"/>
    </row>
    <row r="51" spans="1:12">
      <c r="A51" s="33">
        <v>5010</v>
      </c>
      <c r="B51" s="44" t="s">
        <v>73</v>
      </c>
      <c r="C51" s="29"/>
      <c r="D51" s="29"/>
      <c r="E51" s="72"/>
      <c r="F51" s="109"/>
      <c r="G51" s="20"/>
      <c r="H51" s="72"/>
      <c r="I51" s="100"/>
      <c r="J51" s="29"/>
      <c r="K51" s="29"/>
      <c r="L51" s="29"/>
    </row>
    <row r="52" spans="1:12">
      <c r="A52" s="33">
        <v>5150</v>
      </c>
      <c r="B52" s="44" t="s">
        <v>74</v>
      </c>
      <c r="C52" s="100"/>
      <c r="D52" s="29"/>
      <c r="E52" s="72"/>
      <c r="F52" s="109"/>
      <c r="G52" s="20"/>
      <c r="H52" s="72"/>
      <c r="I52" s="100"/>
      <c r="J52" s="29"/>
      <c r="K52" s="29"/>
      <c r="L52" s="29"/>
    </row>
    <row r="53" spans="1:12">
      <c r="A53" s="33">
        <v>5155</v>
      </c>
      <c r="B53" s="44" t="s">
        <v>75</v>
      </c>
      <c r="C53" s="29"/>
      <c r="D53" s="100"/>
      <c r="E53" s="72"/>
      <c r="F53" s="109"/>
      <c r="G53" s="20"/>
      <c r="H53" s="72"/>
      <c r="I53" s="29"/>
      <c r="J53" s="100"/>
      <c r="K53" s="29"/>
      <c r="L53" s="29"/>
    </row>
    <row r="54" spans="1:12">
      <c r="A54" s="33">
        <v>5160</v>
      </c>
      <c r="B54" s="44" t="s">
        <v>76</v>
      </c>
      <c r="C54" s="29"/>
      <c r="D54" s="100"/>
      <c r="E54" s="72"/>
      <c r="F54" s="109"/>
      <c r="G54" s="20"/>
      <c r="H54" s="72"/>
      <c r="I54" s="29"/>
      <c r="J54" s="100"/>
      <c r="K54" s="29"/>
      <c r="L54" s="29"/>
    </row>
    <row r="55" spans="1:12">
      <c r="A55" s="33">
        <v>5165</v>
      </c>
      <c r="B55" s="44" t="s">
        <v>77</v>
      </c>
      <c r="C55" s="100"/>
      <c r="D55" s="29"/>
      <c r="E55" s="72"/>
      <c r="F55" s="109"/>
      <c r="G55" s="20"/>
      <c r="H55" s="72"/>
      <c r="I55" s="100"/>
      <c r="J55" s="29"/>
      <c r="K55" s="29"/>
      <c r="L55" s="29"/>
    </row>
    <row r="56" spans="1:12">
      <c r="A56" s="33">
        <v>5210</v>
      </c>
      <c r="B56" s="44" t="s">
        <v>78</v>
      </c>
      <c r="C56" s="29"/>
      <c r="D56" s="29"/>
      <c r="E56" s="72"/>
      <c r="F56" s="109"/>
      <c r="G56" s="20"/>
      <c r="H56" s="72"/>
      <c r="I56" s="29"/>
      <c r="J56" s="100"/>
      <c r="K56" s="29"/>
      <c r="L56" s="29"/>
    </row>
    <row r="57" spans="1:12">
      <c r="A57" s="33">
        <v>5310</v>
      </c>
      <c r="B57" s="44" t="s">
        <v>79</v>
      </c>
      <c r="C57" s="100"/>
      <c r="D57" s="29"/>
      <c r="E57" s="72"/>
      <c r="F57" s="109"/>
      <c r="G57" s="20"/>
      <c r="H57" s="72"/>
      <c r="I57" s="100"/>
      <c r="J57" s="29"/>
      <c r="K57" s="29"/>
      <c r="L57" s="29"/>
    </row>
    <row r="58" spans="1:12">
      <c r="A58" s="33">
        <v>5320</v>
      </c>
      <c r="B58" s="44" t="s">
        <v>374</v>
      </c>
      <c r="C58" s="100"/>
      <c r="D58" s="29"/>
      <c r="E58" s="72"/>
      <c r="F58" s="109"/>
      <c r="G58" s="20"/>
      <c r="H58" s="72"/>
      <c r="I58" s="100"/>
      <c r="J58" s="29"/>
      <c r="K58" s="29"/>
      <c r="L58" s="29"/>
    </row>
    <row r="59" spans="1:12">
      <c r="A59" s="33">
        <v>5330</v>
      </c>
      <c r="B59" s="44" t="s">
        <v>81</v>
      </c>
      <c r="C59" s="29"/>
      <c r="D59" s="29"/>
      <c r="E59" s="72"/>
      <c r="F59" s="109"/>
      <c r="G59" s="20"/>
      <c r="H59" s="72"/>
      <c r="I59" s="100"/>
      <c r="J59" s="29"/>
      <c r="K59" s="29"/>
      <c r="L59" s="29"/>
    </row>
    <row r="60" spans="1:12">
      <c r="A60" s="33">
        <v>5340</v>
      </c>
      <c r="B60" s="44" t="s">
        <v>82</v>
      </c>
      <c r="C60" s="100"/>
      <c r="D60" s="29"/>
      <c r="E60" s="72"/>
      <c r="F60" s="109"/>
      <c r="G60" s="20"/>
      <c r="H60" s="72"/>
      <c r="I60" s="100"/>
      <c r="J60" s="29"/>
      <c r="K60" s="29"/>
      <c r="L60" s="29"/>
    </row>
    <row r="61" spans="1:12">
      <c r="A61" s="33">
        <v>5350</v>
      </c>
      <c r="B61" s="44" t="s">
        <v>183</v>
      </c>
      <c r="C61" s="100"/>
      <c r="D61" s="29"/>
      <c r="E61" s="72"/>
      <c r="F61" s="109"/>
      <c r="G61" s="20"/>
      <c r="H61" s="72"/>
      <c r="I61" s="100"/>
      <c r="J61" s="29"/>
      <c r="K61" s="29"/>
      <c r="L61" s="29"/>
    </row>
    <row r="62" spans="1:12">
      <c r="A62" s="33">
        <v>5360</v>
      </c>
      <c r="B62" s="44" t="s">
        <v>84</v>
      </c>
      <c r="C62" s="100"/>
      <c r="D62" s="29"/>
      <c r="E62" s="72"/>
      <c r="F62" s="109"/>
      <c r="G62" s="20"/>
      <c r="H62" s="72"/>
      <c r="I62" s="100"/>
      <c r="J62" s="29"/>
      <c r="K62" s="29"/>
      <c r="L62" s="29"/>
    </row>
    <row r="63" spans="1:12">
      <c r="A63" s="165">
        <v>5370</v>
      </c>
      <c r="B63" s="46" t="s">
        <v>184</v>
      </c>
      <c r="C63" s="166"/>
      <c r="D63" s="167"/>
      <c r="E63" s="168"/>
      <c r="F63" s="169"/>
      <c r="G63" s="18"/>
      <c r="H63" s="168"/>
      <c r="I63" s="166"/>
      <c r="J63" s="167"/>
      <c r="K63" s="167"/>
      <c r="L63" s="34"/>
    </row>
    <row r="64" spans="1:12">
      <c r="A64" s="33">
        <v>5380</v>
      </c>
      <c r="B64" s="111" t="s">
        <v>86</v>
      </c>
      <c r="C64" s="107"/>
      <c r="D64" s="28"/>
      <c r="E64" s="28"/>
      <c r="G64" s="5"/>
      <c r="H64" s="110"/>
      <c r="I64" s="100"/>
      <c r="J64" s="28"/>
      <c r="K64" s="28"/>
      <c r="L64" s="28"/>
    </row>
    <row r="65" spans="1:12">
      <c r="A65" s="33">
        <v>5390</v>
      </c>
      <c r="B65" s="44" t="s">
        <v>87</v>
      </c>
      <c r="C65" s="29"/>
      <c r="D65" s="29"/>
      <c r="E65" s="72"/>
      <c r="F65" s="18"/>
      <c r="G65" s="20"/>
      <c r="H65" s="72"/>
      <c r="I65" s="100"/>
      <c r="J65" s="29"/>
      <c r="K65" s="29"/>
      <c r="L65" s="29"/>
    </row>
    <row r="66" spans="1:12">
      <c r="A66" s="33">
        <v>5395</v>
      </c>
      <c r="B66" s="44" t="s">
        <v>88</v>
      </c>
      <c r="C66" s="29"/>
      <c r="D66" s="29"/>
      <c r="E66" s="72"/>
      <c r="F66" s="18"/>
      <c r="G66" s="20"/>
      <c r="H66" s="72"/>
      <c r="I66" s="100"/>
      <c r="J66" s="29"/>
      <c r="K66" s="29"/>
      <c r="L66" s="29"/>
    </row>
    <row r="67" spans="1:12">
      <c r="A67" s="33">
        <v>5410</v>
      </c>
      <c r="B67" s="44" t="s">
        <v>185</v>
      </c>
      <c r="C67" s="100"/>
      <c r="D67" s="29"/>
      <c r="E67" s="72"/>
      <c r="F67" s="18"/>
      <c r="G67" s="20"/>
      <c r="H67" s="72"/>
      <c r="I67" s="100"/>
      <c r="J67" s="29"/>
      <c r="K67" s="29"/>
      <c r="L67" s="29"/>
    </row>
    <row r="68" spans="1:12">
      <c r="A68" s="33">
        <v>5420</v>
      </c>
      <c r="B68" s="44" t="s">
        <v>375</v>
      </c>
      <c r="C68" s="100"/>
      <c r="D68" s="29"/>
      <c r="E68" s="72"/>
      <c r="F68" s="18"/>
      <c r="G68" s="20"/>
      <c r="H68" s="72"/>
      <c r="I68" s="100"/>
      <c r="J68" s="29"/>
      <c r="K68" s="29"/>
      <c r="L68" s="29"/>
    </row>
    <row r="69" spans="1:12">
      <c r="A69" s="33">
        <v>5430</v>
      </c>
      <c r="B69" s="44" t="s">
        <v>91</v>
      </c>
      <c r="C69" s="29"/>
      <c r="D69" s="29"/>
      <c r="E69" s="72"/>
      <c r="F69" s="18"/>
      <c r="G69" s="20"/>
      <c r="H69" s="72"/>
      <c r="I69" s="100"/>
      <c r="J69" s="29"/>
      <c r="K69" s="29"/>
      <c r="L69" s="29"/>
    </row>
    <row r="70" spans="1:12">
      <c r="A70" s="33">
        <v>5440</v>
      </c>
      <c r="B70" s="44" t="s">
        <v>92</v>
      </c>
      <c r="C70" s="100"/>
      <c r="D70" s="29"/>
      <c r="E70" s="72"/>
      <c r="F70" s="18"/>
      <c r="G70" s="20"/>
      <c r="H70" s="72"/>
      <c r="I70" s="100"/>
      <c r="J70" s="29"/>
      <c r="K70" s="29"/>
      <c r="L70" s="29"/>
    </row>
    <row r="71" spans="1:12">
      <c r="A71" s="33">
        <v>5470</v>
      </c>
      <c r="B71" s="44" t="s">
        <v>93</v>
      </c>
      <c r="C71" s="100"/>
      <c r="D71" s="29"/>
      <c r="E71" s="72"/>
      <c r="F71" s="18"/>
      <c r="G71" s="20"/>
      <c r="H71" s="72"/>
      <c r="I71" s="100"/>
      <c r="J71" s="29"/>
      <c r="K71" s="29"/>
      <c r="L71" s="29"/>
    </row>
    <row r="72" spans="1:12">
      <c r="A72" s="33">
        <v>5475</v>
      </c>
      <c r="B72" s="44" t="s">
        <v>94</v>
      </c>
      <c r="C72" s="100"/>
      <c r="D72" s="29"/>
      <c r="E72" s="72"/>
      <c r="F72" s="18"/>
      <c r="G72" s="20"/>
      <c r="H72" s="72"/>
      <c r="I72" s="100"/>
      <c r="J72" s="29"/>
      <c r="K72" s="29"/>
      <c r="L72" s="29"/>
    </row>
    <row r="73" spans="1:12">
      <c r="A73" s="33">
        <v>5480</v>
      </c>
      <c r="B73" s="44" t="s">
        <v>95</v>
      </c>
      <c r="C73" s="100"/>
      <c r="D73" s="29"/>
      <c r="E73" s="72"/>
      <c r="F73" s="18"/>
      <c r="G73" s="20"/>
      <c r="H73" s="72"/>
      <c r="I73" s="100"/>
      <c r="J73" s="29"/>
      <c r="K73" s="29"/>
      <c r="L73" s="29"/>
    </row>
    <row r="74" spans="1:12">
      <c r="A74" s="33">
        <v>5490</v>
      </c>
      <c r="B74" s="44" t="s">
        <v>87</v>
      </c>
      <c r="C74" s="29"/>
      <c r="D74" s="29"/>
      <c r="E74" s="72"/>
      <c r="F74" s="18"/>
      <c r="G74" s="20"/>
      <c r="H74" s="72"/>
      <c r="I74" s="100"/>
      <c r="J74" s="29"/>
      <c r="K74" s="29"/>
      <c r="L74" s="29"/>
    </row>
    <row r="75" spans="1:12">
      <c r="A75" s="33">
        <v>5495</v>
      </c>
      <c r="B75" s="44" t="s">
        <v>96</v>
      </c>
      <c r="C75" s="29"/>
      <c r="D75" s="29"/>
      <c r="E75" s="72"/>
      <c r="F75" s="18"/>
      <c r="G75" s="20"/>
      <c r="H75" s="72"/>
      <c r="I75" s="100"/>
      <c r="J75" s="29"/>
      <c r="K75" s="29"/>
      <c r="L75" s="29"/>
    </row>
    <row r="76" spans="1:12">
      <c r="A76" s="33">
        <v>5610</v>
      </c>
      <c r="B76" s="44" t="s">
        <v>97</v>
      </c>
      <c r="C76" s="100"/>
      <c r="D76" s="29"/>
      <c r="E76" s="72"/>
      <c r="F76" s="18"/>
      <c r="G76" s="20"/>
      <c r="H76" s="72"/>
      <c r="I76" s="100"/>
      <c r="J76" s="29"/>
      <c r="K76" s="29"/>
      <c r="L76" s="29"/>
    </row>
    <row r="77" spans="1:12">
      <c r="A77" s="33">
        <v>5615</v>
      </c>
      <c r="B77" s="44" t="s">
        <v>365</v>
      </c>
      <c r="C77" s="100"/>
      <c r="D77" s="29"/>
      <c r="E77" s="72"/>
      <c r="F77" s="18"/>
      <c r="G77" s="20"/>
      <c r="H77" s="72"/>
      <c r="I77" s="100"/>
      <c r="J77" s="29"/>
      <c r="K77" s="29"/>
      <c r="L77" s="29"/>
    </row>
    <row r="78" spans="1:12">
      <c r="A78" s="33">
        <v>5620</v>
      </c>
      <c r="B78" s="44" t="s">
        <v>98</v>
      </c>
      <c r="C78" s="100"/>
      <c r="D78" s="29"/>
      <c r="E78" s="72"/>
      <c r="F78" s="18"/>
      <c r="G78" s="20"/>
      <c r="H78" s="72"/>
      <c r="I78" s="100"/>
      <c r="J78" s="29"/>
      <c r="K78" s="29"/>
      <c r="L78" s="29"/>
    </row>
    <row r="79" spans="1:12">
      <c r="A79" s="33">
        <v>5810</v>
      </c>
      <c r="B79" s="44" t="s">
        <v>99</v>
      </c>
      <c r="C79" s="29"/>
      <c r="D79" s="100"/>
      <c r="E79" s="72"/>
      <c r="F79" s="18"/>
      <c r="G79" s="20"/>
      <c r="H79" s="72"/>
      <c r="I79" s="29"/>
      <c r="J79" s="100"/>
      <c r="K79" s="29"/>
      <c r="L79" s="29"/>
    </row>
    <row r="80" spans="1:12">
      <c r="A80" s="33"/>
      <c r="B80" s="44"/>
      <c r="C80" s="29"/>
      <c r="D80" s="29"/>
      <c r="E80" s="29"/>
      <c r="G80" s="5"/>
      <c r="H80" s="72"/>
      <c r="I80" s="105"/>
      <c r="J80" s="30"/>
      <c r="K80" s="30"/>
      <c r="L80" s="30"/>
    </row>
    <row r="81" spans="1:12" ht="13.8" thickBot="1">
      <c r="A81" s="33"/>
      <c r="B81" s="44"/>
      <c r="C81" s="103">
        <f>SUM(C10:C79)</f>
        <v>0</v>
      </c>
      <c r="D81" s="103">
        <f>SUM(D10:D79)</f>
        <v>0</v>
      </c>
      <c r="E81" s="103">
        <f>SUM(E10:E79)</f>
        <v>0</v>
      </c>
      <c r="G81" s="5"/>
      <c r="H81" s="101">
        <f>SUM(H10:H79)</f>
        <v>0</v>
      </c>
      <c r="I81" s="104">
        <f>SUM(I10:I79)</f>
        <v>0</v>
      </c>
      <c r="J81" s="104">
        <f>SUM(J10:J79)</f>
        <v>0</v>
      </c>
      <c r="K81" s="104">
        <f>SUM(K10:K79)</f>
        <v>0</v>
      </c>
      <c r="L81" s="104">
        <f>SUM(L10:L79)</f>
        <v>0</v>
      </c>
    </row>
    <row r="82" spans="1:12" ht="13.8" thickTop="1">
      <c r="A82" s="33"/>
      <c r="B82" s="44" t="s">
        <v>239</v>
      </c>
      <c r="C82" s="29"/>
      <c r="D82" s="29"/>
      <c r="E82" s="29"/>
      <c r="G82" s="5"/>
      <c r="H82" s="29"/>
      <c r="I82" s="108">
        <f>(J81-I81)</f>
        <v>0</v>
      </c>
      <c r="J82" s="53"/>
      <c r="K82" s="53"/>
      <c r="L82" s="108">
        <f>(K81-L81)</f>
        <v>0</v>
      </c>
    </row>
    <row r="83" spans="1:12">
      <c r="A83" s="33"/>
      <c r="B83" s="44"/>
      <c r="C83" s="29"/>
      <c r="D83" s="29"/>
      <c r="E83" s="29"/>
      <c r="G83" s="5"/>
      <c r="H83" s="29"/>
      <c r="I83" s="53"/>
      <c r="J83" s="53"/>
      <c r="K83" s="53"/>
      <c r="L83" s="53"/>
    </row>
    <row r="84" spans="1:12" ht="13.8" thickBot="1">
      <c r="A84" s="33"/>
      <c r="B84" s="44"/>
      <c r="C84" s="29"/>
      <c r="D84" s="29"/>
      <c r="E84" s="29"/>
      <c r="G84" s="5"/>
      <c r="H84" s="29"/>
      <c r="I84" s="103">
        <f>(I81+I82)</f>
        <v>0</v>
      </c>
      <c r="J84" s="103">
        <f>(J81+J82)</f>
        <v>0</v>
      </c>
      <c r="K84" s="103">
        <f>(K81+K82)</f>
        <v>0</v>
      </c>
      <c r="L84" s="103">
        <f>(L81+L82)</f>
        <v>0</v>
      </c>
    </row>
    <row r="85" spans="1:12" ht="13.8" thickTop="1">
      <c r="A85" s="33"/>
      <c r="B85" s="44"/>
      <c r="C85" s="29"/>
      <c r="D85" s="29"/>
      <c r="E85" s="29"/>
      <c r="G85" s="5"/>
      <c r="H85" s="29"/>
      <c r="I85" s="29"/>
      <c r="J85" s="29"/>
      <c r="K85" s="29"/>
      <c r="L85" s="29"/>
    </row>
    <row r="86" spans="1:12">
      <c r="A86" s="33"/>
      <c r="B86" s="44"/>
      <c r="C86" s="29"/>
      <c r="D86" s="29"/>
      <c r="E86" s="29"/>
      <c r="G86" s="5"/>
      <c r="H86" s="29"/>
      <c r="I86" s="29"/>
      <c r="J86" s="29"/>
      <c r="K86" s="29"/>
      <c r="L86" s="29"/>
    </row>
    <row r="87" spans="1:12">
      <c r="A87" s="33"/>
      <c r="B87" s="44"/>
      <c r="C87" s="29"/>
      <c r="D87" s="29"/>
      <c r="E87" s="29"/>
      <c r="G87" s="5"/>
      <c r="H87" s="29"/>
      <c r="I87" s="29"/>
      <c r="J87" s="29"/>
      <c r="K87" s="29"/>
      <c r="L87" s="29"/>
    </row>
    <row r="88" spans="1:12">
      <c r="A88" s="33"/>
      <c r="B88" s="44"/>
      <c r="C88" s="29"/>
      <c r="D88" s="29"/>
      <c r="E88" s="29"/>
      <c r="G88" s="5"/>
      <c r="H88" s="29"/>
      <c r="I88" s="29"/>
      <c r="J88" s="29"/>
      <c r="K88" s="29"/>
      <c r="L88" s="29"/>
    </row>
    <row r="89" spans="1:12">
      <c r="A89" s="70"/>
      <c r="B89" s="71"/>
      <c r="C89" s="30"/>
      <c r="D89" s="30"/>
      <c r="E89" s="30"/>
      <c r="F89" s="67"/>
      <c r="G89" s="8"/>
      <c r="H89" s="30"/>
      <c r="I89" s="30"/>
      <c r="J89" s="30"/>
      <c r="K89" s="30"/>
      <c r="L89" s="30"/>
    </row>
  </sheetData>
  <mergeCells count="5">
    <mergeCell ref="C6:D6"/>
    <mergeCell ref="E6:H6"/>
    <mergeCell ref="I6:J6"/>
    <mergeCell ref="K6:L6"/>
    <mergeCell ref="F7:G7"/>
  </mergeCells>
  <phoneticPr fontId="2" type="noConversion"/>
  <hyperlinks>
    <hyperlink ref="D2" r:id="rId1" xr:uid="{21789C8B-9169-4DCB-B495-32A5919A3E8F}"/>
  </hyperlinks>
  <pageMargins left="0.78740157499999996" right="0.78740157499999996" top="0.984251969" bottom="0.984251969" header="0.4921259845" footer="0.4921259845"/>
  <pageSetup paperSize="5" orientation="landscape"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7:I377"/>
  <sheetViews>
    <sheetView tabSelected="1" view="pageBreakPreview" topLeftCell="A22" zoomScale="140" zoomScaleNormal="100" zoomScaleSheetLayoutView="140" workbookViewId="0">
      <selection activeCell="I40" sqref="I40"/>
    </sheetView>
  </sheetViews>
  <sheetFormatPr baseColWidth="10" defaultColWidth="11.44140625" defaultRowHeight="15"/>
  <cols>
    <col min="1" max="2" width="5.6640625" style="113" customWidth="1"/>
    <col min="3" max="3" width="25.6640625" style="113" customWidth="1"/>
    <col min="4" max="4" width="15.109375" style="113" customWidth="1"/>
    <col min="5" max="5" width="16.5546875" style="113" customWidth="1"/>
    <col min="6" max="6" width="15.6640625" style="113" customWidth="1"/>
    <col min="7" max="7" width="2.6640625" style="114" customWidth="1"/>
    <col min="8" max="16384" width="11.44140625" style="113"/>
  </cols>
  <sheetData>
    <row r="27" spans="4:4" ht="15.6">
      <c r="D27" s="112"/>
    </row>
    <row r="40" spans="1:9" ht="15.6">
      <c r="E40" s="117" t="s">
        <v>240</v>
      </c>
      <c r="I40" s="252" t="s">
        <v>427</v>
      </c>
    </row>
    <row r="41" spans="1:9" ht="15.6">
      <c r="E41" s="117" t="s">
        <v>241</v>
      </c>
    </row>
    <row r="42" spans="1:9" ht="15.6">
      <c r="E42" s="117" t="s">
        <v>384</v>
      </c>
    </row>
    <row r="47" spans="1:9" ht="15.6">
      <c r="A47" s="115" t="s">
        <v>240</v>
      </c>
      <c r="D47" s="112"/>
    </row>
    <row r="48" spans="1:9" ht="15.6">
      <c r="A48" s="115" t="s">
        <v>254</v>
      </c>
      <c r="D48" s="112"/>
    </row>
    <row r="49" spans="1:7" ht="15.6">
      <c r="A49" s="115" t="s">
        <v>384</v>
      </c>
      <c r="D49" s="112"/>
    </row>
    <row r="51" spans="1:7">
      <c r="A51" s="113" t="s">
        <v>242</v>
      </c>
      <c r="F51" s="207"/>
      <c r="G51" s="114" t="s">
        <v>243</v>
      </c>
    </row>
    <row r="52" spans="1:7">
      <c r="A52" s="113" t="s">
        <v>244</v>
      </c>
      <c r="F52" s="208"/>
    </row>
    <row r="53" spans="1:7">
      <c r="A53" s="113" t="s">
        <v>245</v>
      </c>
      <c r="F53" s="123">
        <f>(F51+F52)</f>
        <v>0</v>
      </c>
    </row>
    <row r="54" spans="1:7" ht="15.6">
      <c r="A54" s="113" t="s">
        <v>246</v>
      </c>
      <c r="D54" s="112"/>
    </row>
    <row r="55" spans="1:7" ht="15.6">
      <c r="B55" s="113" t="s">
        <v>247</v>
      </c>
      <c r="D55" s="112"/>
      <c r="E55" s="207"/>
    </row>
    <row r="56" spans="1:7" ht="15.6">
      <c r="B56" s="113" t="s">
        <v>248</v>
      </c>
      <c r="D56" s="112"/>
      <c r="E56" s="207"/>
    </row>
    <row r="57" spans="1:7">
      <c r="B57" s="113" t="s">
        <v>249</v>
      </c>
      <c r="E57" s="208"/>
    </row>
    <row r="58" spans="1:7">
      <c r="C58" s="113" t="s">
        <v>250</v>
      </c>
      <c r="F58" s="124">
        <f>-SUM(E55:E57)</f>
        <v>0</v>
      </c>
    </row>
    <row r="59" spans="1:7">
      <c r="A59" s="113" t="s">
        <v>251</v>
      </c>
      <c r="F59" s="123">
        <f>(F53+F58)</f>
        <v>0</v>
      </c>
    </row>
    <row r="60" spans="1:7">
      <c r="A60" s="113" t="s">
        <v>252</v>
      </c>
    </row>
    <row r="61" spans="1:7">
      <c r="B61" s="113" t="s">
        <v>99</v>
      </c>
      <c r="F61" s="208"/>
    </row>
    <row r="63" spans="1:7" ht="15.6" thickBot="1">
      <c r="A63" s="113" t="s">
        <v>253</v>
      </c>
      <c r="F63" s="152">
        <f>(F59+F61)</f>
        <v>0</v>
      </c>
      <c r="G63" s="114" t="s">
        <v>243</v>
      </c>
    </row>
    <row r="64" spans="1:7" ht="15.6" thickTop="1"/>
    <row r="66" spans="1:7" ht="15.6">
      <c r="A66" s="115" t="s">
        <v>240</v>
      </c>
    </row>
    <row r="67" spans="1:7" ht="15.6">
      <c r="A67" s="115" t="s">
        <v>255</v>
      </c>
    </row>
    <row r="68" spans="1:7" ht="15.6">
      <c r="A68" s="115" t="s">
        <v>384</v>
      </c>
    </row>
    <row r="70" spans="1:7">
      <c r="A70" s="113" t="s">
        <v>256</v>
      </c>
      <c r="F70" s="207"/>
      <c r="G70" s="114" t="s">
        <v>243</v>
      </c>
    </row>
    <row r="71" spans="1:7">
      <c r="A71" s="113" t="s">
        <v>257</v>
      </c>
      <c r="F71" s="207"/>
    </row>
    <row r="72" spans="1:7">
      <c r="A72" s="113" t="s">
        <v>283</v>
      </c>
      <c r="F72" s="124">
        <f>F63</f>
        <v>0</v>
      </c>
    </row>
    <row r="73" spans="1:7">
      <c r="F73" s="123">
        <f>(F70+F71+F72)</f>
        <v>0</v>
      </c>
    </row>
    <row r="74" spans="1:7">
      <c r="A74" s="113" t="s">
        <v>258</v>
      </c>
      <c r="F74" s="208"/>
    </row>
    <row r="75" spans="1:7">
      <c r="F75" s="123"/>
    </row>
    <row r="76" spans="1:7" ht="15.6" thickBot="1">
      <c r="A76" s="113" t="s">
        <v>259</v>
      </c>
      <c r="F76" s="125">
        <f>(F73+F74)</f>
        <v>0</v>
      </c>
      <c r="G76" s="114" t="s">
        <v>243</v>
      </c>
    </row>
    <row r="77" spans="1:7" ht="15.6" thickTop="1"/>
    <row r="92" spans="1:1" ht="15.6">
      <c r="A92" s="115" t="s">
        <v>240</v>
      </c>
    </row>
    <row r="93" spans="1:1" ht="15.6">
      <c r="A93" s="115" t="s">
        <v>260</v>
      </c>
    </row>
    <row r="94" spans="1:1" ht="15.6">
      <c r="A94" s="115" t="s">
        <v>384</v>
      </c>
    </row>
    <row r="96" spans="1:1" ht="15.6">
      <c r="A96" s="116" t="s">
        <v>261</v>
      </c>
    </row>
    <row r="97" spans="1:7" ht="15.6">
      <c r="A97" s="116" t="s">
        <v>262</v>
      </c>
    </row>
    <row r="98" spans="1:7">
      <c r="B98" s="113" t="s">
        <v>263</v>
      </c>
      <c r="F98" s="207"/>
      <c r="G98" s="114" t="s">
        <v>243</v>
      </c>
    </row>
    <row r="99" spans="1:7">
      <c r="B99" s="113" t="s">
        <v>177</v>
      </c>
      <c r="F99" s="207"/>
    </row>
    <row r="100" spans="1:7">
      <c r="B100" s="113" t="s">
        <v>28</v>
      </c>
      <c r="F100" s="207"/>
    </row>
    <row r="101" spans="1:7">
      <c r="B101" s="113" t="s">
        <v>29</v>
      </c>
      <c r="F101" s="207"/>
    </row>
    <row r="102" spans="1:7">
      <c r="B102" s="113" t="s">
        <v>362</v>
      </c>
      <c r="F102" s="207"/>
    </row>
    <row r="103" spans="1:7">
      <c r="B103" s="113" t="s">
        <v>30</v>
      </c>
      <c r="F103" s="207"/>
    </row>
    <row r="104" spans="1:7">
      <c r="B104" s="113" t="s">
        <v>31</v>
      </c>
      <c r="F104" s="207"/>
    </row>
    <row r="105" spans="1:7">
      <c r="B105" s="113" t="s">
        <v>34</v>
      </c>
      <c r="F105" s="207"/>
    </row>
    <row r="106" spans="1:7">
      <c r="B106" s="113" t="s">
        <v>36</v>
      </c>
      <c r="F106" s="207"/>
    </row>
    <row r="107" spans="1:7">
      <c r="B107" s="113" t="s">
        <v>38</v>
      </c>
      <c r="F107" s="208"/>
    </row>
    <row r="108" spans="1:7">
      <c r="C108" s="113" t="s">
        <v>264</v>
      </c>
      <c r="F108" s="123">
        <f>SUM(F98:F107)</f>
        <v>0</v>
      </c>
    </row>
    <row r="109" spans="1:7">
      <c r="F109" s="123"/>
    </row>
    <row r="110" spans="1:7" ht="15.6">
      <c r="A110" s="116" t="s">
        <v>265</v>
      </c>
      <c r="F110" s="124">
        <f>F222</f>
        <v>0</v>
      </c>
    </row>
    <row r="111" spans="1:7">
      <c r="F111" s="123"/>
    </row>
    <row r="112" spans="1:7" ht="15.6" thickBot="1">
      <c r="A112" s="113" t="s">
        <v>266</v>
      </c>
      <c r="F112" s="125">
        <f>(F108+F110)</f>
        <v>0</v>
      </c>
      <c r="G112" s="114" t="s">
        <v>243</v>
      </c>
    </row>
    <row r="113" ht="15.6" thickTop="1"/>
    <row r="137" spans="1:7" ht="15.6">
      <c r="A137" s="115" t="s">
        <v>240</v>
      </c>
    </row>
    <row r="138" spans="1:7" ht="15.6">
      <c r="A138" s="115" t="s">
        <v>260</v>
      </c>
    </row>
    <row r="139" spans="1:7" ht="15.6">
      <c r="A139" s="115" t="s">
        <v>384</v>
      </c>
    </row>
    <row r="141" spans="1:7" ht="15.6">
      <c r="A141" s="116" t="s">
        <v>267</v>
      </c>
    </row>
    <row r="142" spans="1:7" ht="15.6">
      <c r="A142" s="116" t="s">
        <v>268</v>
      </c>
    </row>
    <row r="143" spans="1:7" ht="15.6">
      <c r="A143" s="116"/>
      <c r="B143" s="113" t="s">
        <v>360</v>
      </c>
      <c r="F143" s="207"/>
      <c r="G143" s="114" t="s">
        <v>243</v>
      </c>
    </row>
    <row r="144" spans="1:7">
      <c r="B144" s="113" t="s">
        <v>51</v>
      </c>
      <c r="F144" s="207"/>
      <c r="G144" s="113"/>
    </row>
    <row r="145" spans="1:7">
      <c r="B145" s="113" t="s">
        <v>269</v>
      </c>
      <c r="F145" s="207"/>
    </row>
    <row r="146" spans="1:7">
      <c r="B146" s="113" t="s">
        <v>54</v>
      </c>
      <c r="F146" s="207"/>
    </row>
    <row r="147" spans="1:7">
      <c r="B147" s="113" t="s">
        <v>270</v>
      </c>
      <c r="F147" s="208"/>
    </row>
    <row r="148" spans="1:7">
      <c r="C148" s="113" t="s">
        <v>272</v>
      </c>
      <c r="F148" s="123">
        <f>SUM(F143:F147)</f>
        <v>0</v>
      </c>
    </row>
    <row r="149" spans="1:7">
      <c r="F149" s="123"/>
    </row>
    <row r="150" spans="1:7" ht="15.6">
      <c r="A150" s="116" t="s">
        <v>271</v>
      </c>
      <c r="F150" s="124">
        <f>F271</f>
        <v>0</v>
      </c>
    </row>
    <row r="151" spans="1:7" ht="15.6">
      <c r="A151" s="116"/>
      <c r="F151" s="123"/>
    </row>
    <row r="152" spans="1:7">
      <c r="C152" s="113" t="s">
        <v>273</v>
      </c>
      <c r="F152" s="123">
        <f>(F148+F150)</f>
        <v>0</v>
      </c>
    </row>
    <row r="153" spans="1:7">
      <c r="F153" s="123"/>
    </row>
    <row r="154" spans="1:7" ht="15.6">
      <c r="A154" s="116" t="s">
        <v>255</v>
      </c>
      <c r="F154" s="123"/>
    </row>
    <row r="155" spans="1:7">
      <c r="B155" s="113" t="s">
        <v>67</v>
      </c>
      <c r="F155" s="124">
        <f>F76</f>
        <v>0</v>
      </c>
    </row>
    <row r="156" spans="1:7">
      <c r="F156" s="123"/>
    </row>
    <row r="157" spans="1:7" ht="15.6" thickBot="1">
      <c r="A157" s="113" t="s">
        <v>274</v>
      </c>
      <c r="F157" s="125">
        <f>(F152+F155)</f>
        <v>0</v>
      </c>
      <c r="G157" s="114" t="s">
        <v>243</v>
      </c>
    </row>
    <row r="158" spans="1:7" ht="15.6" thickTop="1"/>
    <row r="183" spans="1:2" ht="15.6">
      <c r="A183" s="115" t="s">
        <v>240</v>
      </c>
    </row>
    <row r="184" spans="1:2" ht="15.6">
      <c r="A184" s="115" t="s">
        <v>275</v>
      </c>
    </row>
    <row r="185" spans="1:2" ht="15.6">
      <c r="A185" s="115" t="s">
        <v>384</v>
      </c>
    </row>
    <row r="187" spans="1:2" ht="15.6">
      <c r="A187" s="116" t="s">
        <v>276</v>
      </c>
      <c r="B187" s="116" t="s">
        <v>277</v>
      </c>
    </row>
    <row r="188" spans="1:2" ht="5.0999999999999996" customHeight="1">
      <c r="A188" s="116"/>
      <c r="B188" s="116"/>
    </row>
    <row r="189" spans="1:2">
      <c r="B189" s="113" t="s">
        <v>278</v>
      </c>
    </row>
    <row r="190" spans="1:2">
      <c r="B190" s="113" t="s">
        <v>279</v>
      </c>
    </row>
    <row r="191" spans="1:2">
      <c r="B191" s="113" t="s">
        <v>280</v>
      </c>
    </row>
    <row r="192" spans="1:2">
      <c r="B192" s="113" t="s">
        <v>359</v>
      </c>
    </row>
    <row r="193" spans="1:7">
      <c r="B193" s="113" t="s">
        <v>281</v>
      </c>
    </row>
    <row r="194" spans="1:7">
      <c r="B194" s="113" t="s">
        <v>282</v>
      </c>
    </row>
    <row r="196" spans="1:7" ht="15.6">
      <c r="A196" s="116" t="s">
        <v>284</v>
      </c>
      <c r="B196" s="116" t="s">
        <v>285</v>
      </c>
    </row>
    <row r="197" spans="1:7" ht="5.0999999999999996" customHeight="1">
      <c r="A197" s="116"/>
      <c r="B197" s="116"/>
    </row>
    <row r="198" spans="1:7">
      <c r="B198" s="113" t="s">
        <v>286</v>
      </c>
      <c r="C198" s="113" t="s">
        <v>287</v>
      </c>
    </row>
    <row r="199" spans="1:7" s="119" customFormat="1" ht="13.8">
      <c r="C199" s="119" t="s">
        <v>288</v>
      </c>
      <c r="G199" s="120"/>
    </row>
    <row r="200" spans="1:7" s="119" customFormat="1" ht="13.8">
      <c r="C200" s="119" t="s">
        <v>289</v>
      </c>
      <c r="G200" s="120"/>
    </row>
    <row r="201" spans="1:7" ht="5.0999999999999996" customHeight="1">
      <c r="A201" s="116"/>
      <c r="B201" s="116"/>
    </row>
    <row r="202" spans="1:7">
      <c r="B202" s="113" t="s">
        <v>290</v>
      </c>
      <c r="C202" s="113" t="s">
        <v>291</v>
      </c>
    </row>
    <row r="203" spans="1:7" s="119" customFormat="1" ht="13.8">
      <c r="C203" s="119" t="s">
        <v>292</v>
      </c>
      <c r="G203" s="120"/>
    </row>
    <row r="204" spans="1:7" s="119" customFormat="1" ht="13.8">
      <c r="C204" s="119" t="s">
        <v>293</v>
      </c>
      <c r="G204" s="120"/>
    </row>
    <row r="205" spans="1:7" s="119" customFormat="1" ht="13.8">
      <c r="C205" s="119" t="s">
        <v>294</v>
      </c>
      <c r="G205" s="120"/>
    </row>
    <row r="206" spans="1:7" ht="5.0999999999999996" customHeight="1">
      <c r="A206" s="116"/>
      <c r="B206" s="116"/>
    </row>
    <row r="207" spans="1:7" s="119" customFormat="1" ht="13.8">
      <c r="C207" s="119" t="s">
        <v>295</v>
      </c>
      <c r="D207" s="119">
        <v>2.5</v>
      </c>
      <c r="E207" s="119" t="s">
        <v>296</v>
      </c>
      <c r="G207" s="120"/>
    </row>
    <row r="208" spans="1:7" s="119" customFormat="1" ht="13.8">
      <c r="C208" s="119" t="s">
        <v>297</v>
      </c>
      <c r="D208" s="121">
        <v>10</v>
      </c>
      <c r="E208" s="119" t="s">
        <v>296</v>
      </c>
      <c r="G208" s="120"/>
    </row>
    <row r="209" spans="1:7" s="119" customFormat="1" ht="13.8">
      <c r="C209" s="119" t="s">
        <v>298</v>
      </c>
      <c r="D209" s="121">
        <v>20</v>
      </c>
      <c r="E209" s="119" t="s">
        <v>296</v>
      </c>
      <c r="G209" s="120"/>
    </row>
    <row r="211" spans="1:7" ht="15.6">
      <c r="A211" s="116" t="s">
        <v>299</v>
      </c>
      <c r="B211" s="116" t="s">
        <v>300</v>
      </c>
    </row>
    <row r="212" spans="1:7" ht="5.0999999999999996" customHeight="1">
      <c r="A212" s="116"/>
      <c r="B212" s="116"/>
    </row>
    <row r="213" spans="1:7">
      <c r="D213" s="126"/>
      <c r="E213" s="126" t="s">
        <v>305</v>
      </c>
      <c r="F213" s="126"/>
    </row>
    <row r="214" spans="1:7">
      <c r="D214" s="126"/>
      <c r="E214" s="126" t="s">
        <v>306</v>
      </c>
      <c r="F214" s="126" t="s">
        <v>304</v>
      </c>
    </row>
    <row r="215" spans="1:7">
      <c r="D215" s="126" t="s">
        <v>301</v>
      </c>
      <c r="E215" s="126" t="s">
        <v>302</v>
      </c>
      <c r="F215" s="126" t="s">
        <v>303</v>
      </c>
    </row>
    <row r="216" spans="1:7" ht="5.0999999999999996" customHeight="1">
      <c r="A216" s="116"/>
      <c r="B216" s="116"/>
      <c r="D216" s="119"/>
      <c r="E216" s="119"/>
      <c r="F216" s="119"/>
    </row>
    <row r="217" spans="1:7">
      <c r="B217" s="113" t="s">
        <v>39</v>
      </c>
      <c r="D217" s="209"/>
      <c r="E217" s="209"/>
      <c r="F217" s="209"/>
      <c r="G217" s="114" t="s">
        <v>243</v>
      </c>
    </row>
    <row r="218" spans="1:7">
      <c r="B218" s="113" t="s">
        <v>42</v>
      </c>
      <c r="D218" s="209"/>
      <c r="E218" s="209"/>
      <c r="F218" s="209"/>
    </row>
    <row r="219" spans="1:7">
      <c r="B219" s="113" t="s">
        <v>44</v>
      </c>
      <c r="D219" s="209"/>
      <c r="E219" s="209"/>
      <c r="F219" s="209"/>
    </row>
    <row r="220" spans="1:7">
      <c r="B220" s="113" t="s">
        <v>48</v>
      </c>
      <c r="D220" s="209"/>
      <c r="E220" s="209"/>
      <c r="F220" s="209"/>
    </row>
    <row r="221" spans="1:7" ht="5.0999999999999996" customHeight="1">
      <c r="A221" s="116"/>
      <c r="B221" s="116"/>
      <c r="D221" s="127"/>
      <c r="E221" s="127"/>
      <c r="F221" s="119"/>
    </row>
    <row r="222" spans="1:7" ht="15.6" thickBot="1">
      <c r="D222" s="128">
        <f>SUM(D217:D220)</f>
        <v>0</v>
      </c>
      <c r="E222" s="128">
        <f>SUM(E217:E220)</f>
        <v>0</v>
      </c>
      <c r="F222" s="128">
        <f>SUM(F217:F220)</f>
        <v>0</v>
      </c>
      <c r="G222" s="114" t="s">
        <v>243</v>
      </c>
    </row>
    <row r="223" spans="1:7" ht="15.6" thickTop="1"/>
    <row r="233" spans="1:7" ht="15.6">
      <c r="A233" s="115" t="s">
        <v>240</v>
      </c>
    </row>
    <row r="234" spans="1:7" ht="15.6">
      <c r="A234" s="115" t="s">
        <v>275</v>
      </c>
    </row>
    <row r="235" spans="1:7" ht="15.6">
      <c r="A235" s="115" t="s">
        <v>384</v>
      </c>
    </row>
    <row r="237" spans="1:7" ht="15.6">
      <c r="A237" s="116" t="s">
        <v>307</v>
      </c>
      <c r="B237" s="116" t="s">
        <v>308</v>
      </c>
    </row>
    <row r="238" spans="1:7" ht="5.0999999999999996" customHeight="1">
      <c r="A238" s="116"/>
      <c r="B238" s="116"/>
    </row>
    <row r="239" spans="1:7">
      <c r="B239" s="113" t="s">
        <v>53</v>
      </c>
      <c r="F239" s="207"/>
      <c r="G239" s="114" t="s">
        <v>243</v>
      </c>
    </row>
    <row r="240" spans="1:7">
      <c r="B240" s="113" t="s">
        <v>309</v>
      </c>
      <c r="D240" s="114" t="s">
        <v>363</v>
      </c>
      <c r="F240" s="123"/>
    </row>
    <row r="241" spans="2:6">
      <c r="C241" s="113" t="s">
        <v>310</v>
      </c>
      <c r="E241" s="123"/>
      <c r="F241" s="123"/>
    </row>
    <row r="242" spans="2:6">
      <c r="C242" s="113" t="s">
        <v>311</v>
      </c>
      <c r="E242" s="124"/>
      <c r="F242" s="123">
        <f>(E241+E242)</f>
        <v>0</v>
      </c>
    </row>
    <row r="243" spans="2:6">
      <c r="B243" s="113" t="s">
        <v>312</v>
      </c>
      <c r="D243" s="114" t="s">
        <v>363</v>
      </c>
      <c r="E243" s="123"/>
      <c r="F243" s="123"/>
    </row>
    <row r="244" spans="2:6">
      <c r="C244" s="113" t="s">
        <v>310</v>
      </c>
      <c r="E244" s="123"/>
      <c r="F244" s="123"/>
    </row>
    <row r="245" spans="2:6">
      <c r="C245" s="113" t="s">
        <v>313</v>
      </c>
      <c r="E245" s="124"/>
      <c r="F245" s="123">
        <f>(E244+E245)</f>
        <v>0</v>
      </c>
    </row>
    <row r="246" spans="2:6">
      <c r="B246" s="113" t="s">
        <v>314</v>
      </c>
      <c r="E246" s="123"/>
      <c r="F246" s="123"/>
    </row>
    <row r="247" spans="2:6">
      <c r="C247" s="113" t="s">
        <v>60</v>
      </c>
      <c r="E247" s="207"/>
      <c r="F247" s="123"/>
    </row>
    <row r="248" spans="2:6">
      <c r="C248" s="113" t="s">
        <v>62</v>
      </c>
      <c r="E248" s="207"/>
      <c r="F248" s="123"/>
    </row>
    <row r="249" spans="2:6">
      <c r="C249" s="113" t="s">
        <v>354</v>
      </c>
      <c r="E249" s="123"/>
      <c r="F249" s="123"/>
    </row>
    <row r="250" spans="2:6">
      <c r="C250" s="113" t="s">
        <v>355</v>
      </c>
      <c r="E250" s="207"/>
      <c r="F250" s="123"/>
    </row>
    <row r="251" spans="2:6">
      <c r="C251" s="113" t="s">
        <v>63</v>
      </c>
      <c r="E251" s="207"/>
      <c r="F251" s="123"/>
    </row>
    <row r="252" spans="2:6">
      <c r="C252" s="113" t="s">
        <v>61</v>
      </c>
      <c r="E252" s="207"/>
      <c r="F252" s="123"/>
    </row>
    <row r="253" spans="2:6">
      <c r="C253" s="113" t="s">
        <v>181</v>
      </c>
      <c r="E253" s="207"/>
      <c r="F253" s="123"/>
    </row>
    <row r="254" spans="2:6">
      <c r="C254" s="119" t="s">
        <v>377</v>
      </c>
      <c r="E254" s="123"/>
      <c r="F254" s="123"/>
    </row>
    <row r="255" spans="2:6">
      <c r="C255" s="119" t="s">
        <v>376</v>
      </c>
      <c r="E255" s="208"/>
      <c r="F255" s="123">
        <f>SUM(E247:E255)</f>
        <v>0</v>
      </c>
    </row>
    <row r="256" spans="2:6">
      <c r="B256" s="113" t="s">
        <v>64</v>
      </c>
      <c r="F256" s="207"/>
    </row>
    <row r="257" spans="1:7" ht="5.0999999999999996" customHeight="1">
      <c r="A257" s="116"/>
      <c r="B257" s="116"/>
      <c r="F257" s="123"/>
    </row>
    <row r="258" spans="1:7" ht="15.6" thickBot="1">
      <c r="F258" s="129">
        <f>SUM(F239:F256)</f>
        <v>0</v>
      </c>
      <c r="G258" s="114" t="s">
        <v>243</v>
      </c>
    </row>
    <row r="259" spans="1:7" ht="15.6" thickTop="1"/>
    <row r="260" spans="1:7" ht="15.6">
      <c r="A260" s="116" t="s">
        <v>315</v>
      </c>
      <c r="B260" s="116" t="s">
        <v>316</v>
      </c>
    </row>
    <row r="261" spans="1:7" ht="5.0999999999999996" customHeight="1">
      <c r="A261" s="116"/>
      <c r="B261" s="116"/>
    </row>
    <row r="262" spans="1:7">
      <c r="B262" s="113" t="s">
        <v>385</v>
      </c>
    </row>
    <row r="263" spans="1:7">
      <c r="B263" s="113" t="s">
        <v>349</v>
      </c>
    </row>
    <row r="264" spans="1:7">
      <c r="B264" s="113" t="s">
        <v>317</v>
      </c>
    </row>
    <row r="265" spans="1:7">
      <c r="B265" s="113" t="s">
        <v>318</v>
      </c>
    </row>
    <row r="266" spans="1:7">
      <c r="B266" s="113" t="s">
        <v>319</v>
      </c>
    </row>
    <row r="267" spans="1:7">
      <c r="B267" s="113" t="s">
        <v>386</v>
      </c>
      <c r="F267" s="207"/>
    </row>
    <row r="268" spans="1:7" ht="5.0999999999999996" customHeight="1">
      <c r="A268" s="116"/>
      <c r="B268" s="116"/>
      <c r="F268" s="123"/>
    </row>
    <row r="269" spans="1:7">
      <c r="B269" s="113" t="s">
        <v>320</v>
      </c>
      <c r="F269" s="210"/>
    </row>
    <row r="270" spans="1:7" ht="5.0999999999999996" customHeight="1">
      <c r="A270" s="116"/>
      <c r="B270" s="116"/>
      <c r="F270" s="123"/>
    </row>
    <row r="271" spans="1:7" ht="15.6" thickBot="1">
      <c r="F271" s="125">
        <f>(F267+F269)</f>
        <v>0</v>
      </c>
      <c r="G271" s="114" t="s">
        <v>243</v>
      </c>
    </row>
    <row r="272" spans="1:7" ht="15.6" thickTop="1"/>
    <row r="274" spans="1:7">
      <c r="B274" s="113" t="s">
        <v>363</v>
      </c>
      <c r="C274" s="113" t="s">
        <v>364</v>
      </c>
    </row>
    <row r="280" spans="1:7" ht="15.6">
      <c r="A280" s="115" t="s">
        <v>240</v>
      </c>
    </row>
    <row r="281" spans="1:7" ht="15.6">
      <c r="A281" s="115" t="s">
        <v>321</v>
      </c>
    </row>
    <row r="282" spans="1:7" ht="15.6">
      <c r="A282" s="115" t="s">
        <v>384</v>
      </c>
    </row>
    <row r="284" spans="1:7" ht="15.6">
      <c r="A284" s="116" t="s">
        <v>322</v>
      </c>
    </row>
    <row r="285" spans="1:7">
      <c r="B285" s="113" t="s">
        <v>323</v>
      </c>
      <c r="F285" s="207"/>
      <c r="G285" s="114" t="s">
        <v>243</v>
      </c>
    </row>
    <row r="286" spans="1:7">
      <c r="B286" s="113" t="s">
        <v>324</v>
      </c>
      <c r="E286" s="207"/>
      <c r="F286" s="123"/>
    </row>
    <row r="287" spans="1:7">
      <c r="B287" s="113" t="s">
        <v>358</v>
      </c>
      <c r="E287" s="208"/>
      <c r="F287" s="124">
        <f>-(E286+E287)</f>
        <v>0</v>
      </c>
    </row>
    <row r="288" spans="1:7" ht="5.0999999999999996" customHeight="1">
      <c r="A288" s="116"/>
      <c r="B288" s="116"/>
      <c r="F288" s="123"/>
    </row>
    <row r="289" spans="1:7" ht="15.6" thickBot="1">
      <c r="C289" s="113" t="s">
        <v>325</v>
      </c>
      <c r="F289" s="125">
        <f>(F285+F287)</f>
        <v>0</v>
      </c>
      <c r="G289" s="114" t="s">
        <v>243</v>
      </c>
    </row>
    <row r="290" spans="1:7" ht="15.6" thickTop="1"/>
    <row r="292" spans="1:7" ht="15.6">
      <c r="A292" s="116" t="s">
        <v>326</v>
      </c>
    </row>
    <row r="293" spans="1:7">
      <c r="B293" s="113" t="s">
        <v>73</v>
      </c>
      <c r="F293" s="207"/>
      <c r="G293" s="114" t="s">
        <v>243</v>
      </c>
    </row>
    <row r="294" spans="1:7">
      <c r="B294" s="113" t="s">
        <v>74</v>
      </c>
      <c r="E294" s="207"/>
      <c r="F294" s="123"/>
    </row>
    <row r="295" spans="1:7">
      <c r="B295" s="113" t="s">
        <v>327</v>
      </c>
      <c r="E295" s="207"/>
      <c r="F295" s="123"/>
    </row>
    <row r="296" spans="1:7">
      <c r="B296" s="113" t="s">
        <v>328</v>
      </c>
      <c r="E296" s="208"/>
      <c r="F296" s="123"/>
    </row>
    <row r="297" spans="1:7">
      <c r="B297" s="113" t="s">
        <v>329</v>
      </c>
      <c r="E297" s="123">
        <f>(E294+E295+E296)</f>
        <v>0</v>
      </c>
      <c r="F297" s="123"/>
    </row>
    <row r="298" spans="1:7">
      <c r="B298" s="113" t="s">
        <v>330</v>
      </c>
      <c r="E298" s="208"/>
      <c r="F298" s="123"/>
    </row>
    <row r="299" spans="1:7">
      <c r="B299" s="113" t="s">
        <v>331</v>
      </c>
      <c r="E299" s="123"/>
      <c r="F299" s="124">
        <f>(E297+E298)</f>
        <v>0</v>
      </c>
    </row>
    <row r="300" spans="1:7">
      <c r="B300" s="113" t="s">
        <v>332</v>
      </c>
      <c r="F300" s="123">
        <f>(F293+F299)</f>
        <v>0</v>
      </c>
    </row>
    <row r="301" spans="1:7">
      <c r="B301" s="113" t="s">
        <v>333</v>
      </c>
      <c r="F301" s="208"/>
    </row>
    <row r="302" spans="1:7" ht="5.0999999999999996" customHeight="1">
      <c r="A302" s="116"/>
      <c r="B302" s="116"/>
      <c r="F302" s="123"/>
    </row>
    <row r="303" spans="1:7" ht="15.6" thickBot="1">
      <c r="C303" s="113" t="s">
        <v>334</v>
      </c>
      <c r="F303" s="125">
        <f>(F300+F301)</f>
        <v>0</v>
      </c>
      <c r="G303" s="114" t="s">
        <v>243</v>
      </c>
    </row>
    <row r="304" spans="1:7" ht="15.6" thickTop="1"/>
    <row r="307" spans="1:7" ht="15.6">
      <c r="A307" s="116" t="s">
        <v>335</v>
      </c>
    </row>
    <row r="308" spans="1:7">
      <c r="B308" s="113" t="s">
        <v>79</v>
      </c>
      <c r="F308" s="207"/>
      <c r="G308" s="114" t="s">
        <v>243</v>
      </c>
    </row>
    <row r="309" spans="1:7">
      <c r="B309" s="113" t="s">
        <v>182</v>
      </c>
      <c r="F309" s="207"/>
    </row>
    <row r="310" spans="1:7">
      <c r="B310" s="113" t="s">
        <v>81</v>
      </c>
      <c r="F310" s="207"/>
    </row>
    <row r="311" spans="1:7">
      <c r="B311" s="113" t="s">
        <v>82</v>
      </c>
      <c r="F311" s="207"/>
    </row>
    <row r="312" spans="1:7">
      <c r="B312" s="113" t="s">
        <v>83</v>
      </c>
      <c r="F312" s="207"/>
    </row>
    <row r="313" spans="1:7">
      <c r="B313" s="113" t="s">
        <v>84</v>
      </c>
      <c r="F313" s="207"/>
    </row>
    <row r="314" spans="1:7">
      <c r="B314" s="113" t="s">
        <v>336</v>
      </c>
      <c r="F314" s="207"/>
    </row>
    <row r="315" spans="1:7">
      <c r="B315" s="113" t="s">
        <v>86</v>
      </c>
      <c r="F315" s="207"/>
    </row>
    <row r="316" spans="1:7">
      <c r="B316" s="113" t="s">
        <v>87</v>
      </c>
      <c r="F316" s="207"/>
    </row>
    <row r="317" spans="1:7">
      <c r="B317" s="113" t="s">
        <v>88</v>
      </c>
      <c r="F317" s="208"/>
    </row>
    <row r="318" spans="1:7" ht="5.0999999999999996" customHeight="1">
      <c r="A318" s="116"/>
      <c r="B318" s="116"/>
      <c r="F318" s="123"/>
    </row>
    <row r="319" spans="1:7" ht="15.6" thickBot="1">
      <c r="C319" s="113" t="s">
        <v>337</v>
      </c>
      <c r="F319" s="125">
        <f>SUM(F308:F317)</f>
        <v>0</v>
      </c>
      <c r="G319" s="114" t="s">
        <v>243</v>
      </c>
    </row>
    <row r="320" spans="1:7" ht="15.6" thickTop="1"/>
    <row r="326" spans="1:7" ht="15.6">
      <c r="A326" s="115" t="s">
        <v>240</v>
      </c>
    </row>
    <row r="327" spans="1:7" ht="15.6">
      <c r="A327" s="115" t="s">
        <v>321</v>
      </c>
    </row>
    <row r="328" spans="1:7" ht="15.6">
      <c r="A328" s="115" t="s">
        <v>384</v>
      </c>
    </row>
    <row r="330" spans="1:7" ht="15.6">
      <c r="A330" s="116" t="s">
        <v>338</v>
      </c>
    </row>
    <row r="331" spans="1:7">
      <c r="B331" s="113" t="s">
        <v>185</v>
      </c>
      <c r="F331" s="207"/>
      <c r="G331" s="114" t="s">
        <v>243</v>
      </c>
    </row>
    <row r="332" spans="1:7">
      <c r="B332" s="113" t="s">
        <v>182</v>
      </c>
      <c r="F332" s="207"/>
    </row>
    <row r="333" spans="1:7">
      <c r="B333" s="113" t="s">
        <v>339</v>
      </c>
      <c r="F333" s="207"/>
    </row>
    <row r="334" spans="1:7">
      <c r="B334" s="113" t="s">
        <v>92</v>
      </c>
      <c r="F334" s="207"/>
    </row>
    <row r="335" spans="1:7">
      <c r="B335" s="113" t="s">
        <v>93</v>
      </c>
      <c r="F335" s="207"/>
    </row>
    <row r="336" spans="1:7">
      <c r="B336" s="113" t="s">
        <v>94</v>
      </c>
      <c r="F336" s="207"/>
    </row>
    <row r="337" spans="1:7">
      <c r="B337" s="113" t="s">
        <v>95</v>
      </c>
      <c r="F337" s="207"/>
    </row>
    <row r="338" spans="1:7">
      <c r="B338" s="113" t="s">
        <v>87</v>
      </c>
      <c r="F338" s="207"/>
    </row>
    <row r="339" spans="1:7">
      <c r="B339" s="113" t="s">
        <v>96</v>
      </c>
      <c r="F339" s="208"/>
    </row>
    <row r="340" spans="1:7" ht="5.0999999999999996" customHeight="1">
      <c r="A340" s="116"/>
      <c r="B340" s="116"/>
      <c r="F340" s="123"/>
    </row>
    <row r="341" spans="1:7" ht="15.6" thickBot="1">
      <c r="C341" s="113" t="s">
        <v>361</v>
      </c>
      <c r="F341" s="125">
        <f>SUM(F331:F339)</f>
        <v>0</v>
      </c>
      <c r="G341" s="114" t="s">
        <v>243</v>
      </c>
    </row>
    <row r="342" spans="1:7" ht="15.6" thickTop="1"/>
    <row r="344" spans="1:7" ht="15.6">
      <c r="A344" s="116" t="s">
        <v>340</v>
      </c>
    </row>
    <row r="345" spans="1:7">
      <c r="B345" s="113" t="s">
        <v>97</v>
      </c>
      <c r="F345" s="207"/>
      <c r="G345" s="114" t="s">
        <v>243</v>
      </c>
    </row>
    <row r="346" spans="1:7">
      <c r="B346" s="113" t="s">
        <v>367</v>
      </c>
      <c r="F346" s="207"/>
    </row>
    <row r="347" spans="1:7">
      <c r="B347" s="113" t="s">
        <v>98</v>
      </c>
      <c r="F347" s="208"/>
    </row>
    <row r="348" spans="1:7" ht="5.0999999999999996" customHeight="1">
      <c r="A348" s="116"/>
      <c r="B348" s="116"/>
      <c r="F348" s="123"/>
    </row>
    <row r="349" spans="1:7" ht="15.6" thickBot="1">
      <c r="C349" s="113" t="s">
        <v>341</v>
      </c>
      <c r="F349" s="125">
        <f>SUM(F345:F347)</f>
        <v>0</v>
      </c>
      <c r="G349" s="114" t="s">
        <v>243</v>
      </c>
    </row>
    <row r="350" spans="1:7" ht="15.6" thickTop="1"/>
    <row r="371" s="119" customFormat="1" ht="13.8"/>
    <row r="372" s="119" customFormat="1" ht="13.8"/>
    <row r="373" s="119" customFormat="1" ht="13.8"/>
    <row r="374" s="119" customFormat="1" ht="13.8"/>
    <row r="375" s="119" customFormat="1" ht="13.8"/>
    <row r="376" s="119" customFormat="1" ht="13.8"/>
    <row r="377" s="119" customFormat="1" ht="13.8"/>
  </sheetData>
  <phoneticPr fontId="2" type="noConversion"/>
  <hyperlinks>
    <hyperlink ref="I40" r:id="rId1" xr:uid="{964C38EF-58EA-4936-9064-40D062FF6E28}"/>
  </hyperlinks>
  <pageMargins left="0.78740157480314965" right="0.78740157480314965" top="0.78740157480314965" bottom="0.78740157480314965" header="0.31496062992125984" footer="0.51181102362204722"/>
  <pageSetup paperSize="5" orientation="portrait" r:id="rId2"/>
  <headerFooter alignWithMargins="0"/>
  <rowBreaks count="9" manualBreakCount="9">
    <brk id="46" max="6" man="1"/>
    <brk id="65" max="6" man="1"/>
    <brk id="91" max="6" man="1"/>
    <brk id="136" max="6" man="1"/>
    <brk id="182" max="6" man="1"/>
    <brk id="232" max="6" man="1"/>
    <brk id="279" max="6" man="1"/>
    <brk id="325" max="6" man="1"/>
    <brk id="370" max="6"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D823F-6445-4B22-8B04-0BE52AA91A62}">
  <dimension ref="A1:G42"/>
  <sheetViews>
    <sheetView zoomScale="190" zoomScaleNormal="190" workbookViewId="0">
      <selection activeCell="F21" sqref="F21"/>
    </sheetView>
  </sheetViews>
  <sheetFormatPr baseColWidth="10" defaultRowHeight="13.2"/>
  <cols>
    <col min="6" max="6" width="14.88671875" bestFit="1" customWidth="1"/>
    <col min="7" max="7" width="4.5546875" customWidth="1"/>
  </cols>
  <sheetData>
    <row r="1" spans="1:7" ht="13.8">
      <c r="A1" s="130" t="s">
        <v>240</v>
      </c>
      <c r="B1" s="119"/>
      <c r="C1" s="119"/>
      <c r="D1" s="119"/>
      <c r="E1" s="119"/>
      <c r="F1" s="119"/>
      <c r="G1" s="120"/>
    </row>
    <row r="2" spans="1:7" ht="13.8">
      <c r="A2" s="130" t="s">
        <v>342</v>
      </c>
      <c r="B2" s="119"/>
      <c r="C2" s="119"/>
      <c r="D2" s="119"/>
      <c r="E2" s="119"/>
      <c r="F2" s="119"/>
      <c r="G2" s="120"/>
    </row>
    <row r="3" spans="1:7" ht="13.8">
      <c r="A3" s="130" t="s">
        <v>400</v>
      </c>
      <c r="B3" s="119"/>
      <c r="C3" s="119"/>
      <c r="D3" s="119"/>
      <c r="E3" s="119"/>
      <c r="F3" s="119"/>
      <c r="G3" s="120"/>
    </row>
    <row r="4" spans="1:7" ht="14.4" thickBot="1">
      <c r="A4" s="119"/>
      <c r="B4" s="119"/>
      <c r="C4" s="119"/>
      <c r="D4" s="119"/>
      <c r="E4" s="119"/>
      <c r="F4" s="119"/>
      <c r="G4" s="120"/>
    </row>
    <row r="5" spans="1:7" ht="15" thickTop="1" thickBot="1">
      <c r="A5" s="186" t="s">
        <v>126</v>
      </c>
      <c r="B5" s="187"/>
      <c r="C5" s="188" t="s">
        <v>114</v>
      </c>
      <c r="D5" s="187"/>
      <c r="E5" s="187"/>
      <c r="F5" s="188" t="s">
        <v>166</v>
      </c>
      <c r="G5" s="189"/>
    </row>
    <row r="6" spans="1:7" ht="14.4" thickTop="1">
      <c r="A6" s="179"/>
      <c r="B6" s="180"/>
      <c r="C6" s="180"/>
      <c r="D6" s="180"/>
      <c r="E6" s="180"/>
      <c r="F6" s="180"/>
      <c r="G6" s="181"/>
    </row>
    <row r="7" spans="1:7" ht="13.8">
      <c r="A7" s="190"/>
      <c r="B7" s="191"/>
      <c r="C7" s="192"/>
      <c r="D7" s="192"/>
      <c r="E7" s="193"/>
      <c r="F7" s="194"/>
      <c r="G7" s="181" t="s">
        <v>243</v>
      </c>
    </row>
    <row r="8" spans="1:7" ht="15">
      <c r="A8" s="190"/>
      <c r="B8" s="191"/>
      <c r="C8" s="192"/>
      <c r="D8" s="192"/>
      <c r="E8" s="193"/>
      <c r="F8" s="194"/>
      <c r="G8" s="182"/>
    </row>
    <row r="9" spans="1:7" ht="15">
      <c r="A9" s="190"/>
      <c r="B9" s="191"/>
      <c r="C9" s="192"/>
      <c r="D9" s="192"/>
      <c r="E9" s="193"/>
      <c r="F9" s="194"/>
      <c r="G9" s="182"/>
    </row>
    <row r="10" spans="1:7" ht="15">
      <c r="A10" s="190"/>
      <c r="B10" s="191"/>
      <c r="C10" s="192"/>
      <c r="D10" s="192"/>
      <c r="E10" s="193"/>
      <c r="F10" s="194"/>
      <c r="G10" s="182"/>
    </row>
    <row r="11" spans="1:7" ht="15">
      <c r="A11" s="190"/>
      <c r="B11" s="191"/>
      <c r="C11" s="192"/>
      <c r="D11" s="192"/>
      <c r="E11" s="193"/>
      <c r="F11" s="194"/>
      <c r="G11" s="182"/>
    </row>
    <row r="12" spans="1:7" ht="15">
      <c r="A12" s="190"/>
      <c r="B12" s="191"/>
      <c r="C12" s="192"/>
      <c r="D12" s="192"/>
      <c r="E12" s="193"/>
      <c r="F12" s="194"/>
      <c r="G12" s="182"/>
    </row>
    <row r="13" spans="1:7" ht="15">
      <c r="A13" s="190"/>
      <c r="B13" s="191"/>
      <c r="C13" s="192"/>
      <c r="D13" s="192"/>
      <c r="E13" s="193"/>
      <c r="F13" s="194"/>
      <c r="G13" s="182"/>
    </row>
    <row r="14" spans="1:7" ht="15.6" thickBot="1">
      <c r="A14" s="179"/>
      <c r="B14" s="180"/>
      <c r="C14" s="180"/>
      <c r="D14" s="180"/>
      <c r="E14" s="195" t="s">
        <v>122</v>
      </c>
      <c r="F14" s="161">
        <f>SUM(F7:F12)</f>
        <v>0</v>
      </c>
      <c r="G14" s="182" t="s">
        <v>243</v>
      </c>
    </row>
    <row r="15" spans="1:7" ht="15.6" thickTop="1">
      <c r="A15" s="179"/>
      <c r="B15" s="180"/>
      <c r="C15" s="180"/>
      <c r="D15" s="180"/>
      <c r="E15" s="180"/>
      <c r="F15" s="180"/>
      <c r="G15" s="182"/>
    </row>
    <row r="16" spans="1:7" ht="15.6" thickBot="1">
      <c r="A16" s="183"/>
      <c r="B16" s="184"/>
      <c r="C16" s="184"/>
      <c r="D16" s="184"/>
      <c r="E16" s="184"/>
      <c r="F16" s="184"/>
      <c r="G16" s="185"/>
    </row>
    <row r="17" spans="1:7" ht="15.6" thickTop="1">
      <c r="A17" s="197"/>
      <c r="B17" s="197"/>
      <c r="C17" s="197"/>
      <c r="D17" s="197"/>
      <c r="E17" s="197"/>
      <c r="F17" s="197"/>
      <c r="G17" s="198"/>
    </row>
    <row r="18" spans="1:7" ht="15">
      <c r="A18" s="197"/>
      <c r="B18" s="197"/>
      <c r="C18" s="197"/>
      <c r="D18" s="197"/>
      <c r="E18" s="197"/>
      <c r="F18" s="197"/>
      <c r="G18" s="198"/>
    </row>
    <row r="19" spans="1:7" ht="15">
      <c r="A19" s="197"/>
      <c r="B19" s="197"/>
      <c r="C19" s="197"/>
      <c r="D19" s="197"/>
      <c r="E19" s="197"/>
      <c r="F19" s="197"/>
      <c r="G19" s="198"/>
    </row>
    <row r="20" spans="1:7" ht="15">
      <c r="A20" s="130" t="s">
        <v>240</v>
      </c>
      <c r="B20" s="119"/>
      <c r="C20" s="119"/>
      <c r="D20" s="119"/>
      <c r="E20" s="119"/>
      <c r="F20" s="119"/>
      <c r="G20" s="114"/>
    </row>
    <row r="21" spans="1:7" ht="15">
      <c r="A21" s="130" t="s">
        <v>343</v>
      </c>
      <c r="B21" s="119"/>
      <c r="C21" s="119"/>
      <c r="D21" s="119"/>
      <c r="E21" s="119"/>
      <c r="F21" s="119"/>
      <c r="G21" s="114"/>
    </row>
    <row r="22" spans="1:7" ht="15">
      <c r="A22" s="130" t="s">
        <v>400</v>
      </c>
      <c r="B22" s="119"/>
      <c r="C22" s="119"/>
      <c r="D22" s="119"/>
      <c r="E22" s="119"/>
      <c r="F22" s="119"/>
      <c r="G22" s="114"/>
    </row>
    <row r="23" spans="1:7" ht="15.6" thickBot="1">
      <c r="A23" s="119"/>
      <c r="B23" s="119"/>
      <c r="C23" s="119"/>
      <c r="D23" s="119"/>
      <c r="E23" s="119"/>
      <c r="F23" s="119"/>
      <c r="G23" s="114"/>
    </row>
    <row r="24" spans="1:7" ht="16.2" thickTop="1" thickBot="1">
      <c r="A24" s="186" t="s">
        <v>126</v>
      </c>
      <c r="B24" s="187"/>
      <c r="C24" s="188" t="s">
        <v>125</v>
      </c>
      <c r="D24" s="187"/>
      <c r="E24" s="187"/>
      <c r="F24" s="188" t="s">
        <v>166</v>
      </c>
      <c r="G24" s="196"/>
    </row>
    <row r="25" spans="1:7" ht="15.6" thickTop="1">
      <c r="A25" s="179"/>
      <c r="B25" s="180"/>
      <c r="C25" s="180"/>
      <c r="D25" s="180"/>
      <c r="E25" s="180"/>
      <c r="F25" s="180"/>
      <c r="G25" s="182"/>
    </row>
    <row r="26" spans="1:7" ht="15">
      <c r="A26" s="190"/>
      <c r="B26" s="191"/>
      <c r="C26" s="192"/>
      <c r="D26" s="192"/>
      <c r="E26" s="193"/>
      <c r="F26" s="194"/>
      <c r="G26" s="182" t="s">
        <v>243</v>
      </c>
    </row>
    <row r="27" spans="1:7" ht="15">
      <c r="A27" s="190"/>
      <c r="B27" s="191"/>
      <c r="C27" s="192"/>
      <c r="D27" s="192"/>
      <c r="E27" s="193"/>
      <c r="F27" s="194"/>
      <c r="G27" s="182"/>
    </row>
    <row r="28" spans="1:7" ht="15">
      <c r="A28" s="190"/>
      <c r="B28" s="191"/>
      <c r="C28" s="192"/>
      <c r="D28" s="192"/>
      <c r="E28" s="193"/>
      <c r="F28" s="194"/>
      <c r="G28" s="182"/>
    </row>
    <row r="29" spans="1:7" ht="15">
      <c r="A29" s="190"/>
      <c r="B29" s="191"/>
      <c r="C29" s="192"/>
      <c r="D29" s="192"/>
      <c r="E29" s="193"/>
      <c r="F29" s="194"/>
      <c r="G29" s="182"/>
    </row>
    <row r="30" spans="1:7" ht="15">
      <c r="A30" s="190"/>
      <c r="B30" s="191"/>
      <c r="C30" s="192"/>
      <c r="D30" s="192"/>
      <c r="E30" s="193"/>
      <c r="F30" s="194"/>
      <c r="G30" s="182"/>
    </row>
    <row r="31" spans="1:7" ht="15">
      <c r="A31" s="190"/>
      <c r="B31" s="191"/>
      <c r="C31" s="192"/>
      <c r="D31" s="192"/>
      <c r="E31" s="193"/>
      <c r="F31" s="194"/>
      <c r="G31" s="182"/>
    </row>
    <row r="32" spans="1:7" ht="15">
      <c r="A32" s="190"/>
      <c r="B32" s="191"/>
      <c r="C32" s="192"/>
      <c r="D32" s="192"/>
      <c r="E32" s="193"/>
      <c r="F32" s="194"/>
      <c r="G32" s="182"/>
    </row>
    <row r="33" spans="1:7" ht="15">
      <c r="A33" s="190"/>
      <c r="B33" s="191"/>
      <c r="C33" s="192"/>
      <c r="D33" s="192"/>
      <c r="E33" s="193"/>
      <c r="F33" s="194"/>
      <c r="G33" s="182"/>
    </row>
    <row r="34" spans="1:7" ht="15">
      <c r="A34" s="190"/>
      <c r="B34" s="191"/>
      <c r="C34" s="192"/>
      <c r="D34" s="192"/>
      <c r="E34" s="193"/>
      <c r="F34" s="194"/>
      <c r="G34" s="182"/>
    </row>
    <row r="35" spans="1:7" ht="15.6" thickBot="1">
      <c r="A35" s="179"/>
      <c r="B35" s="180"/>
      <c r="C35" s="180"/>
      <c r="D35" s="180"/>
      <c r="E35" s="195" t="s">
        <v>122</v>
      </c>
      <c r="F35" s="161">
        <f>SUM(F26:F33)</f>
        <v>0</v>
      </c>
      <c r="G35" s="182" t="s">
        <v>243</v>
      </c>
    </row>
    <row r="36" spans="1:7" ht="16.2" thickTop="1" thickBot="1">
      <c r="A36" s="183"/>
      <c r="B36" s="184"/>
      <c r="C36" s="184"/>
      <c r="D36" s="184"/>
      <c r="E36" s="184"/>
      <c r="F36" s="184"/>
      <c r="G36" s="185"/>
    </row>
    <row r="37" spans="1:7" ht="15.6" thickTop="1">
      <c r="A37" s="113"/>
      <c r="B37" s="113"/>
      <c r="C37" s="113"/>
      <c r="D37" s="113"/>
      <c r="E37" s="113"/>
      <c r="F37" s="113"/>
      <c r="G37" s="114"/>
    </row>
    <row r="38" spans="1:7" ht="15">
      <c r="A38" s="113"/>
      <c r="B38" s="113"/>
      <c r="C38" s="113"/>
      <c r="D38" s="113"/>
      <c r="E38" s="113"/>
      <c r="F38" s="113"/>
      <c r="G38" s="114"/>
    </row>
    <row r="39" spans="1:7" ht="15">
      <c r="A39" s="113"/>
      <c r="B39" s="113"/>
      <c r="C39" s="113"/>
      <c r="D39" s="113"/>
      <c r="E39" s="113"/>
      <c r="F39" s="113"/>
      <c r="G39" s="114"/>
    </row>
    <row r="40" spans="1:7" ht="15">
      <c r="A40" s="113"/>
      <c r="B40" s="113"/>
      <c r="C40" s="113"/>
      <c r="D40" s="113"/>
      <c r="E40" s="113"/>
      <c r="F40" s="113"/>
      <c r="G40" s="114"/>
    </row>
    <row r="41" spans="1:7" ht="15">
      <c r="A41" s="113"/>
      <c r="B41" s="113"/>
      <c r="C41" s="113"/>
      <c r="D41" s="113"/>
      <c r="E41" s="113"/>
      <c r="F41" s="113"/>
      <c r="G41" s="114"/>
    </row>
    <row r="42" spans="1:7" ht="15">
      <c r="A42" s="113"/>
      <c r="B42" s="113"/>
      <c r="C42" s="113"/>
      <c r="D42" s="113"/>
      <c r="E42" s="113"/>
      <c r="F42" s="113"/>
      <c r="G42" s="11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9"/>
  <sheetViews>
    <sheetView zoomScale="180" zoomScaleNormal="180" zoomScaleSheetLayoutView="190" workbookViewId="0">
      <selection activeCell="J23" sqref="J23"/>
    </sheetView>
  </sheetViews>
  <sheetFormatPr baseColWidth="10" defaultRowHeight="13.2"/>
  <cols>
    <col min="1" max="1" width="5.6640625" style="4" customWidth="1"/>
    <col min="2" max="2" width="1.6640625" style="4" customWidth="1"/>
    <col min="3" max="3" width="8.6640625" customWidth="1"/>
    <col min="7" max="7" width="9.5546875" customWidth="1"/>
    <col min="8" max="8" width="14.6640625" bestFit="1" customWidth="1"/>
    <col min="9" max="9" width="14" bestFit="1" customWidth="1"/>
  </cols>
  <sheetData>
    <row r="1" spans="1:9">
      <c r="A1" s="68" t="s">
        <v>1</v>
      </c>
      <c r="B1" s="94"/>
    </row>
    <row r="2" spans="1:9">
      <c r="A2" s="68" t="s">
        <v>382</v>
      </c>
      <c r="B2" s="94"/>
    </row>
    <row r="3" spans="1:9">
      <c r="A3" s="68" t="s">
        <v>344</v>
      </c>
      <c r="B3" s="94"/>
    </row>
    <row r="4" spans="1:9">
      <c r="A4" s="138"/>
      <c r="B4" s="138"/>
      <c r="C4" s="2"/>
      <c r="D4" s="2"/>
      <c r="E4" s="2"/>
      <c r="F4" s="2"/>
      <c r="G4" s="2"/>
      <c r="H4" s="2"/>
      <c r="I4" s="2"/>
    </row>
    <row r="5" spans="1:9" s="77" customFormat="1" ht="10.199999999999999">
      <c r="A5" s="142"/>
      <c r="B5" s="56"/>
      <c r="G5" s="143"/>
      <c r="H5" s="143"/>
      <c r="I5" s="202"/>
    </row>
    <row r="6" spans="1:9" s="118" customFormat="1">
      <c r="A6" s="140" t="s">
        <v>126</v>
      </c>
      <c r="B6" s="132"/>
      <c r="E6" s="132" t="s">
        <v>173</v>
      </c>
      <c r="G6" s="133"/>
      <c r="H6" s="135" t="s">
        <v>8</v>
      </c>
      <c r="I6" s="140" t="s">
        <v>7</v>
      </c>
    </row>
    <row r="7" spans="1:9" s="77" customFormat="1" ht="10.199999999999999">
      <c r="A7" s="144"/>
      <c r="B7" s="65"/>
      <c r="C7" s="145"/>
      <c r="D7" s="145"/>
      <c r="E7" s="65"/>
      <c r="F7" s="145"/>
      <c r="G7" s="71"/>
      <c r="H7" s="60"/>
      <c r="I7" s="144"/>
    </row>
    <row r="8" spans="1:9">
      <c r="A8" s="87"/>
      <c r="G8" s="5"/>
      <c r="H8" s="5"/>
      <c r="I8" s="80"/>
    </row>
    <row r="9" spans="1:9" s="118" customFormat="1">
      <c r="A9" s="141"/>
      <c r="B9" s="122"/>
      <c r="G9" s="133"/>
      <c r="H9" s="136"/>
      <c r="I9" s="203"/>
    </row>
    <row r="10" spans="1:9" s="118" customFormat="1">
      <c r="A10" s="141"/>
      <c r="B10" s="122"/>
      <c r="G10" s="133"/>
      <c r="H10" s="136"/>
      <c r="I10" s="204"/>
    </row>
    <row r="11" spans="1:9" s="118" customFormat="1">
      <c r="A11" s="141"/>
      <c r="B11" s="122"/>
      <c r="G11" s="133"/>
      <c r="H11" s="136"/>
      <c r="I11" s="204"/>
    </row>
    <row r="12" spans="1:9" s="118" customFormat="1">
      <c r="A12" s="141"/>
      <c r="B12" s="122"/>
      <c r="G12" s="133"/>
      <c r="H12" s="136"/>
      <c r="I12" s="204"/>
    </row>
    <row r="13" spans="1:9" s="118" customFormat="1">
      <c r="A13" s="141"/>
      <c r="B13" s="122"/>
      <c r="G13" s="133"/>
      <c r="H13" s="136"/>
      <c r="I13" s="204"/>
    </row>
    <row r="14" spans="1:9" s="118" customFormat="1">
      <c r="A14" s="141"/>
      <c r="B14" s="122"/>
      <c r="G14" s="133"/>
      <c r="H14" s="136"/>
      <c r="I14" s="204"/>
    </row>
    <row r="15" spans="1:9" s="118" customFormat="1">
      <c r="A15" s="141"/>
      <c r="B15" s="122"/>
      <c r="G15" s="133"/>
      <c r="H15" s="136"/>
      <c r="I15" s="204"/>
    </row>
    <row r="16" spans="1:9" s="118" customFormat="1">
      <c r="A16" s="141"/>
      <c r="B16" s="122"/>
      <c r="G16" s="133"/>
      <c r="H16" s="136"/>
      <c r="I16" s="204"/>
    </row>
    <row r="17" spans="1:9" s="118" customFormat="1">
      <c r="A17" s="141"/>
      <c r="B17" s="122"/>
      <c r="G17" s="133"/>
      <c r="H17" s="136"/>
      <c r="I17" s="204"/>
    </row>
    <row r="18" spans="1:9" s="118" customFormat="1">
      <c r="A18" s="141"/>
      <c r="B18" s="122"/>
      <c r="G18" s="133"/>
      <c r="H18" s="136"/>
      <c r="I18" s="204"/>
    </row>
    <row r="19" spans="1:9" s="118" customFormat="1">
      <c r="A19" s="141"/>
      <c r="B19" s="122"/>
      <c r="G19" s="133"/>
      <c r="H19" s="136"/>
      <c r="I19" s="204"/>
    </row>
    <row r="20" spans="1:9" s="118" customFormat="1">
      <c r="A20" s="141"/>
      <c r="B20" s="122"/>
      <c r="G20" s="133"/>
      <c r="H20" s="136"/>
      <c r="I20" s="204"/>
    </row>
    <row r="21" spans="1:9" s="118" customFormat="1">
      <c r="A21" s="141"/>
      <c r="B21" s="122"/>
      <c r="G21" s="133"/>
      <c r="H21" s="133"/>
      <c r="I21" s="203"/>
    </row>
    <row r="22" spans="1:9" s="118" customFormat="1">
      <c r="A22" s="141"/>
      <c r="B22" s="122"/>
      <c r="G22" s="133"/>
      <c r="H22" s="136"/>
      <c r="I22" s="204"/>
    </row>
    <row r="23" spans="1:9" s="118" customFormat="1">
      <c r="A23" s="141"/>
      <c r="B23" s="122"/>
      <c r="G23" s="133"/>
      <c r="H23" s="133"/>
      <c r="I23" s="203"/>
    </row>
    <row r="24" spans="1:9" s="118" customFormat="1">
      <c r="A24" s="141"/>
      <c r="B24" s="122"/>
      <c r="G24" s="133"/>
      <c r="H24" s="136"/>
      <c r="I24" s="204"/>
    </row>
    <row r="25" spans="1:9" s="118" customFormat="1">
      <c r="A25" s="141"/>
      <c r="B25" s="122"/>
      <c r="G25" s="133"/>
      <c r="H25" s="133"/>
      <c r="I25" s="203"/>
    </row>
    <row r="26" spans="1:9" s="118" customFormat="1">
      <c r="A26" s="141"/>
      <c r="B26" s="122"/>
      <c r="G26" s="133"/>
      <c r="H26" s="133"/>
      <c r="I26" s="203"/>
    </row>
    <row r="27" spans="1:9" s="118" customFormat="1">
      <c r="A27" s="141"/>
      <c r="B27" s="122"/>
      <c r="G27" s="133"/>
      <c r="H27" s="133"/>
      <c r="I27" s="203"/>
    </row>
    <row r="28" spans="1:9" s="118" customFormat="1">
      <c r="A28" s="141"/>
      <c r="B28" s="122"/>
      <c r="G28" s="133"/>
      <c r="H28" s="133"/>
      <c r="I28" s="203"/>
    </row>
    <row r="29" spans="1:9" s="118" customFormat="1">
      <c r="A29" s="141"/>
      <c r="B29" s="122"/>
      <c r="G29" s="133"/>
      <c r="H29" s="133"/>
      <c r="I29" s="203"/>
    </row>
    <row r="30" spans="1:9" s="118" customFormat="1">
      <c r="A30" s="141"/>
      <c r="B30" s="122"/>
      <c r="G30" s="133"/>
      <c r="H30" s="133"/>
      <c r="I30" s="203"/>
    </row>
    <row r="31" spans="1:9" s="118" customFormat="1">
      <c r="A31" s="141"/>
      <c r="B31" s="122"/>
      <c r="G31" s="133"/>
      <c r="H31" s="136"/>
      <c r="I31" s="204"/>
    </row>
    <row r="32" spans="1:9" s="118" customFormat="1">
      <c r="A32" s="141"/>
      <c r="B32" s="122"/>
      <c r="G32" s="133"/>
      <c r="H32" s="133"/>
      <c r="I32" s="203"/>
    </row>
    <row r="33" spans="1:9" s="118" customFormat="1">
      <c r="A33" s="141"/>
      <c r="B33" s="122"/>
      <c r="G33" s="133"/>
      <c r="H33" s="136"/>
      <c r="I33" s="204"/>
    </row>
    <row r="34" spans="1:9" s="118" customFormat="1">
      <c r="A34" s="141"/>
      <c r="B34" s="122"/>
      <c r="G34" s="133"/>
      <c r="H34" s="133"/>
      <c r="I34" s="203"/>
    </row>
    <row r="35" spans="1:9" s="118" customFormat="1">
      <c r="A35" s="141"/>
      <c r="B35" s="122"/>
      <c r="G35" s="133"/>
      <c r="H35" s="133"/>
      <c r="I35" s="203"/>
    </row>
    <row r="36" spans="1:9" s="118" customFormat="1">
      <c r="A36" s="141"/>
      <c r="B36" s="122"/>
      <c r="G36" s="133"/>
      <c r="H36" s="133"/>
      <c r="I36" s="203"/>
    </row>
    <row r="37" spans="1:9" s="118" customFormat="1">
      <c r="A37" s="141"/>
      <c r="B37" s="122"/>
      <c r="G37" s="133"/>
      <c r="H37" s="133"/>
      <c r="I37" s="203"/>
    </row>
    <row r="38" spans="1:9" s="118" customFormat="1">
      <c r="A38" s="141"/>
      <c r="B38" s="122"/>
      <c r="G38" s="133"/>
      <c r="H38" s="133"/>
      <c r="I38" s="203"/>
    </row>
    <row r="39" spans="1:9" s="118" customFormat="1">
      <c r="A39" s="141"/>
      <c r="B39" s="122"/>
      <c r="G39" s="133"/>
      <c r="H39" s="133"/>
      <c r="I39" s="203"/>
    </row>
    <row r="40" spans="1:9" s="118" customFormat="1">
      <c r="A40" s="141"/>
      <c r="B40" s="122"/>
      <c r="G40" s="133"/>
      <c r="H40" s="133"/>
      <c r="I40" s="203"/>
    </row>
    <row r="41" spans="1:9" s="118" customFormat="1">
      <c r="A41" s="141"/>
      <c r="B41" s="122"/>
      <c r="C41"/>
      <c r="G41" s="133"/>
      <c r="H41" s="133"/>
      <c r="I41" s="203"/>
    </row>
    <row r="42" spans="1:9" s="118" customFormat="1">
      <c r="A42" s="141"/>
      <c r="B42" s="122"/>
      <c r="G42" s="133"/>
      <c r="H42" s="133"/>
      <c r="I42" s="203"/>
    </row>
    <row r="43" spans="1:9" s="118" customFormat="1">
      <c r="A43" s="141"/>
      <c r="B43" s="122"/>
      <c r="G43" s="133"/>
      <c r="H43" s="133"/>
      <c r="I43" s="203"/>
    </row>
    <row r="44" spans="1:9" s="118" customFormat="1">
      <c r="A44" s="141"/>
      <c r="B44" s="122"/>
      <c r="G44" s="133"/>
      <c r="H44" s="133"/>
      <c r="I44" s="203"/>
    </row>
    <row r="45" spans="1:9" s="118" customFormat="1">
      <c r="A45" s="141"/>
      <c r="B45" s="122"/>
      <c r="G45" s="133"/>
      <c r="H45" s="133"/>
      <c r="I45" s="204"/>
    </row>
    <row r="46" spans="1:9" s="118" customFormat="1" ht="13.8" thickBot="1">
      <c r="A46" s="141"/>
      <c r="B46" s="122"/>
      <c r="G46" s="133"/>
      <c r="H46" s="137">
        <f>SUM(H9:H44)</f>
        <v>0</v>
      </c>
      <c r="I46" s="205">
        <f>SUM(I9:I44)</f>
        <v>0</v>
      </c>
    </row>
    <row r="47" spans="1:9" s="118" customFormat="1" ht="13.8" thickTop="1">
      <c r="A47" s="146"/>
      <c r="B47" s="147"/>
      <c r="C47" s="139"/>
      <c r="D47" s="139"/>
      <c r="E47" s="139"/>
      <c r="F47" s="139"/>
      <c r="G47" s="134"/>
      <c r="H47" s="134"/>
      <c r="I47" s="206"/>
    </row>
    <row r="48" spans="1:9" s="118" customFormat="1">
      <c r="A48" s="122"/>
      <c r="B48" s="122"/>
    </row>
    <row r="49" spans="1:2" s="118" customFormat="1">
      <c r="A49" s="122"/>
      <c r="B49" s="122"/>
    </row>
  </sheetData>
  <phoneticPr fontId="2" type="noConversion"/>
  <pageMargins left="0.78740157480314965" right="0.78740157480314965" top="0.78740157480314965" bottom="0.78740157480314965" header="0.31496062992125984" footer="0.51181102362204722"/>
  <pageSetup paperSize="5" scale="9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3"/>
  <sheetViews>
    <sheetView zoomScale="180" zoomScaleNormal="180" zoomScaleSheetLayoutView="150" workbookViewId="0">
      <selection activeCell="C12" sqref="C12"/>
    </sheetView>
  </sheetViews>
  <sheetFormatPr baseColWidth="10" defaultColWidth="11.44140625" defaultRowHeight="13.2"/>
  <cols>
    <col min="1" max="1" width="5.6640625" style="118" customWidth="1"/>
    <col min="2" max="6" width="11.44140625" style="118"/>
    <col min="7" max="7" width="12.44140625" style="149" customWidth="1"/>
    <col min="8" max="8" width="3.6640625" style="118" customWidth="1"/>
    <col min="9" max="16384" width="11.44140625" style="118"/>
  </cols>
  <sheetData>
    <row r="1" spans="1:8">
      <c r="A1" s="148" t="s">
        <v>1</v>
      </c>
    </row>
    <row r="2" spans="1:8">
      <c r="A2" s="148" t="s">
        <v>382</v>
      </c>
    </row>
    <row r="3" spans="1:8">
      <c r="A3" s="148" t="s">
        <v>346</v>
      </c>
    </row>
    <row r="5" spans="1:8">
      <c r="A5" s="148" t="s">
        <v>402</v>
      </c>
      <c r="G5" s="200" t="s">
        <v>401</v>
      </c>
    </row>
    <row r="9" spans="1:8">
      <c r="H9" s="118" t="s">
        <v>243</v>
      </c>
    </row>
    <row r="13" spans="1:8">
      <c r="B13"/>
    </row>
    <row r="14" spans="1:8">
      <c r="B14"/>
    </row>
    <row r="15" spans="1:8">
      <c r="B15"/>
    </row>
    <row r="16" spans="1:8">
      <c r="B16"/>
    </row>
    <row r="20" spans="1:8">
      <c r="B20"/>
    </row>
    <row r="21" spans="1:8">
      <c r="B21"/>
    </row>
    <row r="22" spans="1:8">
      <c r="B22"/>
    </row>
    <row r="24" spans="1:8" ht="13.8" thickBot="1">
      <c r="G24" s="150"/>
    </row>
    <row r="25" spans="1:8" ht="13.8" thickTop="1"/>
    <row r="26" spans="1:8" ht="13.8" thickBot="1">
      <c r="G26" s="151"/>
      <c r="H26" s="118" t="s">
        <v>243</v>
      </c>
    </row>
    <row r="27" spans="1:8" ht="13.8" thickTop="1"/>
    <row r="29" spans="1:8">
      <c r="A29" s="199" t="s">
        <v>347</v>
      </c>
    </row>
    <row r="33" spans="3:3">
      <c r="C33"/>
    </row>
  </sheetData>
  <phoneticPr fontId="2" type="noConversion"/>
  <pageMargins left="0.78740157480314965" right="0.78740157480314965" top="0.78740157480314965" bottom="1.1811023622047245" header="0.31496062992125984" footer="0.51181102362204722"/>
  <pageSetup paperSize="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14</vt:i4>
      </vt:variant>
      <vt:variant>
        <vt:lpstr>Plages nommées</vt:lpstr>
      </vt:variant>
      <vt:variant>
        <vt:i4>9</vt:i4>
      </vt:variant>
    </vt:vector>
  </HeadingPairs>
  <TitlesOfParts>
    <vt:vector size="23" baseType="lpstr">
      <vt:lpstr>Page titre</vt:lpstr>
      <vt:lpstr>GLG</vt:lpstr>
      <vt:lpstr>Auxiliaires</vt:lpstr>
      <vt:lpstr>J5-J10</vt:lpstr>
      <vt:lpstr>V12</vt:lpstr>
      <vt:lpstr>A35</vt:lpstr>
      <vt:lpstr>P13-P14</vt:lpstr>
      <vt:lpstr>E12</vt:lpstr>
      <vt:lpstr>D97-D98</vt:lpstr>
      <vt:lpstr>Chiffrier</vt:lpstr>
      <vt:lpstr>États financiers</vt:lpstr>
      <vt:lpstr>Listes clients-fournisseurs</vt:lpstr>
      <vt:lpstr>BV</vt:lpstr>
      <vt:lpstr>Analyse</vt:lpstr>
      <vt:lpstr>Analyse!Zone_d_impression</vt:lpstr>
      <vt:lpstr>Auxiliaires!Zone_d_impression</vt:lpstr>
      <vt:lpstr>'D97-D98'!Zone_d_impression</vt:lpstr>
      <vt:lpstr>'E12'!Zone_d_impression</vt:lpstr>
      <vt:lpstr>'États financiers'!Zone_d_impression</vt:lpstr>
      <vt:lpstr>GLG!Zone_d_impression</vt:lpstr>
      <vt:lpstr>'J5-J10'!Zone_d_impression</vt:lpstr>
      <vt:lpstr>'P13-P14'!Zone_d_impression</vt:lpstr>
      <vt:lpstr>'Page titre'!Zone_d_impression</vt:lpstr>
    </vt:vector>
  </TitlesOfParts>
  <Company>UQTR-Sciences comptables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UQTR-Sciences comptables</dc:creator>
  <cp:lastModifiedBy>Clermont, Etienne</cp:lastModifiedBy>
  <cp:lastPrinted>2023-11-15T15:37:46Z</cp:lastPrinted>
  <dcterms:created xsi:type="dcterms:W3CDTF">2000-09-23T13:06:18Z</dcterms:created>
  <dcterms:modified xsi:type="dcterms:W3CDTF">2025-05-05T17:46:45Z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_Links_Updated">
    <vt:bool>true</vt:bool>
  </property>
</Properties>
</file>